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BenjaminBl\Downloads\"/>
    </mc:Choice>
  </mc:AlternateContent>
  <xr:revisionPtr revIDLastSave="0" documentId="8_{4C436DA3-3C2F-4716-80FF-DCF363561F15}" xr6:coauthVersionLast="47" xr6:coauthVersionMax="47" xr10:uidLastSave="{00000000-0000-0000-0000-000000000000}"/>
  <bookViews>
    <workbookView xWindow="-110" yWindow="-110" windowWidth="19420" windowHeight="10420" tabRatio="675" xr2:uid="{00000000-000D-0000-FFFF-FFFF00000000}"/>
  </bookViews>
  <sheets>
    <sheet name="User guide" sheetId="12" r:id="rId1"/>
    <sheet name="Product Matrix" sheetId="6" r:id="rId2"/>
    <sheet name="Changes log" sheetId="7" r:id="rId3"/>
  </sheets>
  <definedNames>
    <definedName name="_xlnm.Print_Titles" localSheetId="1">'Product Matrix'!$1:$3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6" l="1"/>
  <c r="T2" i="6"/>
  <c r="S2" i="6"/>
  <c r="R2" i="6"/>
  <c r="Q2" i="6"/>
  <c r="A3" i="6"/>
  <c r="B44" i="12"/>
  <c r="B43" i="12"/>
  <c r="B6" i="12"/>
  <c r="A15" i="6"/>
  <c r="B254" i="6"/>
  <c r="A254" i="6"/>
  <c r="A247" i="6"/>
  <c r="A246" i="6"/>
  <c r="A35" i="6"/>
  <c r="B165" i="6"/>
  <c r="C163" i="6"/>
  <c r="C162" i="6"/>
  <c r="B163" i="6"/>
  <c r="A165" i="6"/>
  <c r="A163" i="6"/>
  <c r="A179" i="6"/>
  <c r="B179" i="6"/>
  <c r="A206" i="6"/>
  <c r="A290" i="6"/>
  <c r="A291" i="6"/>
  <c r="B291" i="6"/>
  <c r="A282" i="6"/>
  <c r="B346" i="6"/>
  <c r="A346" i="6"/>
  <c r="B47" i="6"/>
  <c r="A272" i="6"/>
  <c r="B211" i="6"/>
  <c r="A211" i="6"/>
  <c r="A264" i="6"/>
  <c r="O3" i="6"/>
  <c r="N3" i="6"/>
  <c r="M3" i="6"/>
  <c r="L3" i="6"/>
  <c r="K3" i="6"/>
  <c r="J3" i="6"/>
  <c r="I3" i="6"/>
  <c r="H3" i="6"/>
  <c r="G3" i="6"/>
  <c r="F3" i="6"/>
  <c r="E3" i="6"/>
  <c r="O2" i="6"/>
  <c r="N2" i="6"/>
  <c r="M2" i="6"/>
  <c r="L2" i="6"/>
  <c r="K2" i="6"/>
  <c r="J2" i="6"/>
  <c r="I2" i="6"/>
  <c r="H2" i="6"/>
  <c r="G2" i="6"/>
  <c r="F2" i="6"/>
  <c r="E2" i="6"/>
  <c r="D2" i="6"/>
  <c r="C2" i="6"/>
  <c r="B2"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89" i="6"/>
  <c r="A288" i="6"/>
  <c r="A287" i="6"/>
  <c r="A286" i="6"/>
  <c r="A285" i="6"/>
  <c r="A284" i="6"/>
  <c r="A283" i="6"/>
  <c r="A281" i="6"/>
  <c r="A280" i="6"/>
  <c r="A279" i="6"/>
  <c r="A278" i="6"/>
  <c r="A277" i="6"/>
  <c r="A276" i="6"/>
  <c r="A275" i="6"/>
  <c r="A274" i="6"/>
  <c r="A273" i="6"/>
  <c r="A271" i="6"/>
  <c r="A270" i="6"/>
  <c r="A269" i="6"/>
  <c r="A268" i="6"/>
  <c r="A267" i="6"/>
  <c r="A266" i="6"/>
  <c r="A265" i="6"/>
  <c r="A263" i="6"/>
  <c r="A262" i="6"/>
  <c r="A261" i="6"/>
  <c r="A260" i="6"/>
  <c r="A259" i="6"/>
  <c r="A258" i="6"/>
  <c r="A257" i="6"/>
  <c r="A256" i="6"/>
  <c r="A255" i="6"/>
  <c r="A253" i="6"/>
  <c r="A252" i="6"/>
  <c r="A251" i="6"/>
  <c r="A250" i="6"/>
  <c r="A249" i="6"/>
  <c r="A248"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0" i="6"/>
  <c r="A209" i="6"/>
  <c r="A208" i="6"/>
  <c r="A207"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8" i="6"/>
  <c r="A177" i="6"/>
  <c r="A176" i="6"/>
  <c r="A175" i="6"/>
  <c r="A174" i="6"/>
  <c r="A173" i="6"/>
  <c r="A172" i="6"/>
  <c r="A171" i="6"/>
  <c r="A170" i="6"/>
  <c r="A169" i="6"/>
  <c r="A168" i="6"/>
  <c r="A167" i="6"/>
  <c r="A166" i="6"/>
  <c r="A164"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4" i="6"/>
  <c r="A33" i="6"/>
  <c r="A32" i="6"/>
  <c r="A31" i="6"/>
  <c r="A30" i="6"/>
  <c r="A29" i="6"/>
  <c r="A28" i="6"/>
  <c r="A27" i="6"/>
  <c r="A26" i="6"/>
  <c r="A25" i="6"/>
  <c r="A24" i="6"/>
  <c r="A23" i="6"/>
  <c r="A22" i="6"/>
  <c r="A21" i="6"/>
  <c r="A20" i="6"/>
  <c r="A19" i="6"/>
  <c r="A18" i="6"/>
  <c r="A17" i="6"/>
  <c r="A16" i="6"/>
  <c r="A14" i="6"/>
  <c r="A13" i="6"/>
  <c r="A12" i="6"/>
  <c r="A11" i="6"/>
  <c r="A10" i="6"/>
  <c r="A9" i="6"/>
  <c r="A8" i="6"/>
  <c r="A7" i="6"/>
  <c r="A6" i="6"/>
  <c r="A5" i="6"/>
  <c r="A4" i="6"/>
  <c r="B52" i="12"/>
  <c r="B51" i="12"/>
  <c r="B50" i="12"/>
  <c r="B49" i="12"/>
  <c r="B48" i="12"/>
  <c r="B47" i="12"/>
  <c r="B46" i="12"/>
  <c r="B42" i="12"/>
  <c r="B41" i="12"/>
  <c r="B39" i="12"/>
  <c r="B38" i="12"/>
  <c r="B37" i="12"/>
  <c r="B35" i="12"/>
  <c r="B34" i="12"/>
  <c r="B33" i="12"/>
  <c r="B32" i="12"/>
  <c r="B31" i="12"/>
  <c r="B30" i="12"/>
  <c r="B29" i="12"/>
  <c r="B27" i="12"/>
  <c r="B26" i="12"/>
  <c r="B25" i="12"/>
  <c r="B24" i="12"/>
  <c r="B22" i="12"/>
  <c r="B21" i="12"/>
  <c r="B20" i="12"/>
  <c r="B19" i="12"/>
  <c r="B18" i="12"/>
  <c r="B17" i="12"/>
  <c r="B16" i="12"/>
  <c r="B15" i="12"/>
  <c r="B14" i="12"/>
  <c r="B13" i="12"/>
  <c r="B12" i="12"/>
  <c r="B9" i="12"/>
  <c r="B8" i="12"/>
  <c r="B7" i="12"/>
  <c r="B5" i="12"/>
  <c r="B4" i="12"/>
  <c r="B3" i="12"/>
  <c r="B20" i="6"/>
  <c r="B190" i="6"/>
  <c r="B366" i="6"/>
  <c r="B289" i="6"/>
  <c r="B68" i="6"/>
  <c r="B69" i="6"/>
  <c r="B129" i="6"/>
  <c r="B130" i="6"/>
  <c r="B131" i="6"/>
  <c r="B132" i="6"/>
  <c r="B133" i="6"/>
  <c r="B134" i="6"/>
  <c r="B135" i="6"/>
  <c r="B136" i="6"/>
  <c r="B137" i="6"/>
  <c r="B138" i="6"/>
  <c r="B139" i="6"/>
  <c r="B140" i="6"/>
  <c r="B141" i="6"/>
  <c r="B142" i="6"/>
  <c r="B143" i="6"/>
  <c r="B144" i="6"/>
  <c r="B145" i="6"/>
  <c r="B146" i="6"/>
  <c r="B147" i="6"/>
  <c r="B148" i="6"/>
  <c r="B150" i="6"/>
  <c r="B151" i="6"/>
  <c r="B152" i="6"/>
  <c r="B153" i="6"/>
  <c r="B154" i="6"/>
  <c r="B156" i="6"/>
  <c r="B157" i="6"/>
  <c r="B158" i="6"/>
  <c r="B159" i="6"/>
  <c r="B160" i="6"/>
  <c r="B161" i="6"/>
  <c r="B162" i="6"/>
  <c r="B164" i="6"/>
  <c r="B166" i="6"/>
  <c r="B167" i="6"/>
  <c r="B168" i="6"/>
  <c r="B169" i="6"/>
  <c r="B170" i="6"/>
  <c r="B171" i="6"/>
  <c r="B172" i="6"/>
  <c r="B173" i="6"/>
  <c r="B174" i="6"/>
  <c r="B175" i="6"/>
  <c r="B176" i="6"/>
  <c r="B177" i="6"/>
  <c r="B178" i="6"/>
  <c r="B180" i="6"/>
  <c r="B181" i="6"/>
  <c r="B182" i="6"/>
  <c r="B183" i="6"/>
  <c r="B184" i="6"/>
  <c r="B185" i="6"/>
  <c r="B186" i="6"/>
  <c r="B187" i="6"/>
  <c r="B188" i="6"/>
  <c r="B189" i="6"/>
  <c r="B199" i="6"/>
  <c r="B200" i="6"/>
  <c r="B201" i="6"/>
  <c r="B202" i="6"/>
  <c r="B203" i="6"/>
  <c r="B204" i="6"/>
  <c r="B205" i="6"/>
  <c r="B207" i="6"/>
  <c r="B208" i="6"/>
  <c r="B210" i="6"/>
  <c r="B212" i="6"/>
  <c r="B213" i="6"/>
  <c r="B214" i="6"/>
  <c r="B216" i="6"/>
  <c r="B217" i="6"/>
  <c r="B218" i="6"/>
  <c r="B219" i="6"/>
  <c r="B220" i="6"/>
  <c r="B221" i="6"/>
  <c r="B223" i="6"/>
  <c r="B224" i="6"/>
  <c r="B227" i="6"/>
  <c r="B228" i="6"/>
  <c r="B229" i="6"/>
  <c r="B230" i="6"/>
  <c r="B231" i="6"/>
  <c r="B232" i="6"/>
  <c r="B233" i="6"/>
  <c r="B234" i="6"/>
  <c r="B235" i="6"/>
  <c r="B236" i="6"/>
  <c r="B237" i="6"/>
  <c r="B238" i="6"/>
  <c r="B239" i="6"/>
  <c r="B240" i="6"/>
  <c r="B241" i="6"/>
  <c r="B242" i="6"/>
  <c r="B243" i="6"/>
  <c r="B244" i="6"/>
  <c r="B245" i="6"/>
  <c r="B246" i="6"/>
  <c r="B248" i="6"/>
  <c r="B249" i="6"/>
  <c r="B250" i="6"/>
  <c r="B252" i="6"/>
  <c r="B253" i="6"/>
  <c r="B256" i="6"/>
  <c r="B257" i="6"/>
  <c r="B259" i="6"/>
  <c r="B260" i="6"/>
  <c r="B261" i="6"/>
  <c r="B262" i="6"/>
  <c r="B263" i="6"/>
  <c r="B265" i="6"/>
  <c r="B266" i="6"/>
  <c r="B267" i="6"/>
  <c r="B268" i="6"/>
  <c r="B269" i="6"/>
  <c r="B273" i="6"/>
  <c r="B274" i="6"/>
  <c r="B275" i="6"/>
  <c r="B276" i="6"/>
  <c r="B277" i="6"/>
  <c r="B278" i="6"/>
  <c r="B279" i="6"/>
  <c r="B280" i="6"/>
  <c r="B282" i="6"/>
  <c r="B283" i="6"/>
  <c r="B284" i="6"/>
  <c r="B285" i="6"/>
  <c r="B286" i="6"/>
  <c r="B292" i="6"/>
  <c r="B293" i="6"/>
  <c r="B294" i="6"/>
  <c r="B295" i="6"/>
  <c r="B296" i="6"/>
  <c r="B297" i="6"/>
  <c r="B298" i="6"/>
  <c r="B299" i="6"/>
  <c r="B300" i="6"/>
  <c r="B301" i="6"/>
  <c r="B302" i="6"/>
  <c r="B303" i="6"/>
  <c r="B304" i="6"/>
  <c r="B305" i="6"/>
  <c r="B306" i="6"/>
  <c r="B307"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7" i="6"/>
  <c r="B348" i="6"/>
  <c r="B350" i="6"/>
  <c r="B351" i="6"/>
  <c r="B352" i="6"/>
  <c r="B353" i="6"/>
  <c r="B354" i="6"/>
  <c r="B355" i="6"/>
  <c r="B356" i="6"/>
  <c r="B357" i="6"/>
  <c r="B358" i="6"/>
  <c r="B359" i="6"/>
  <c r="B360" i="6"/>
  <c r="B361" i="6"/>
  <c r="B362" i="6"/>
  <c r="B365" i="6"/>
  <c r="B367" i="6"/>
  <c r="B368" i="6"/>
  <c r="B369" i="6"/>
  <c r="B370" i="6"/>
  <c r="B371" i="6"/>
  <c r="B372" i="6"/>
  <c r="B377" i="6"/>
  <c r="B378" i="6"/>
  <c r="B379" i="6"/>
  <c r="B380" i="6"/>
  <c r="B381" i="6"/>
  <c r="B382" i="6"/>
  <c r="B383" i="6"/>
  <c r="B384" i="6"/>
  <c r="B385" i="6"/>
  <c r="B386"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26" i="6"/>
  <c r="B27" i="6"/>
  <c r="B28" i="6"/>
  <c r="B29" i="6"/>
  <c r="B33" i="6"/>
  <c r="B34" i="6"/>
  <c r="B37" i="6"/>
  <c r="B38" i="6"/>
  <c r="B39" i="6"/>
  <c r="B40" i="6"/>
  <c r="B41" i="6"/>
  <c r="B42" i="6"/>
  <c r="B43" i="6"/>
  <c r="B44" i="6"/>
  <c r="B45" i="6"/>
  <c r="B46" i="6"/>
  <c r="B48" i="6"/>
  <c r="B49" i="6"/>
  <c r="B50" i="6"/>
  <c r="B51" i="6"/>
  <c r="B52" i="6"/>
  <c r="B53" i="6"/>
  <c r="B54" i="6"/>
  <c r="B55" i="6"/>
  <c r="B56" i="6"/>
  <c r="B57" i="6"/>
  <c r="B59" i="6"/>
  <c r="B60" i="6"/>
  <c r="B61" i="6"/>
  <c r="B62" i="6"/>
  <c r="B63" i="6"/>
  <c r="B64" i="6"/>
  <c r="B65" i="6"/>
  <c r="B66"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100" i="6"/>
  <c r="B25" i="6"/>
  <c r="B24" i="6"/>
  <c r="B21" i="6"/>
  <c r="B22" i="6"/>
  <c r="B7" i="6"/>
  <c r="B8" i="6"/>
  <c r="B9" i="6"/>
  <c r="B10" i="6"/>
  <c r="B11" i="6"/>
  <c r="B12" i="6"/>
  <c r="B13" i="6"/>
  <c r="B14" i="6"/>
  <c r="B15" i="6"/>
  <c r="B16" i="6"/>
  <c r="B17" i="6"/>
  <c r="A2" i="6" l="1"/>
</calcChain>
</file>

<file path=xl/sharedStrings.xml><?xml version="1.0" encoding="utf-8"?>
<sst xmlns="http://schemas.openxmlformats.org/spreadsheetml/2006/main" count="3671" uniqueCount="2482">
  <si>
    <t>Vitvaror</t>
  </si>
  <si>
    <t>X</t>
  </si>
  <si>
    <t>Kommentarer</t>
  </si>
  <si>
    <t>Branddörrar</t>
  </si>
  <si>
    <t>X (om fönster)</t>
  </si>
  <si>
    <t>Pappersbaserade HPL-skivor</t>
  </si>
  <si>
    <t>X (om massivt trä, limträ, bambu eller
plywood/kryssfaner)</t>
  </si>
  <si>
    <t>Färsk betong</t>
  </si>
  <si>
    <t>01 Byggmaterial</t>
  </si>
  <si>
    <t>010 Bindemedel och bruk</t>
  </si>
  <si>
    <t>01001 Cement</t>
  </si>
  <si>
    <t>01002 Bruksbindemedel</t>
  </si>
  <si>
    <t>01003 Kalkvaror</t>
  </si>
  <si>
    <t>01004 Fasadputs</t>
  </si>
  <si>
    <t>01005 Torrbruk</t>
  </si>
  <si>
    <t>01006 Våtbruk</t>
  </si>
  <si>
    <t>01007 Eld- och syrafast murmassa</t>
  </si>
  <si>
    <t>01008 Avjämningsmassa</t>
  </si>
  <si>
    <t>01099 Bindemedel och bruk övrigt</t>
  </si>
  <si>
    <t>011 Byggnadsblock och ballast</t>
  </si>
  <si>
    <t>01101 Betongblock</t>
  </si>
  <si>
    <t>01102 Tegel</t>
  </si>
  <si>
    <t>01103 Lättbetong</t>
  </si>
  <si>
    <t>01104 Lättklinker block</t>
  </si>
  <si>
    <t>01105 Lättklinker balk</t>
  </si>
  <si>
    <t>01106 Lättklinker lös</t>
  </si>
  <si>
    <t>01107 Natursten</t>
  </si>
  <si>
    <t>01108 Betongrör, tegelrör och gjutformar</t>
  </si>
  <si>
    <t>01109 Glasblock</t>
  </si>
  <si>
    <t>01110 Sand</t>
  </si>
  <si>
    <t>01111 Fyllnadsjord</t>
  </si>
  <si>
    <t>01112 Krossat bergmaterial</t>
  </si>
  <si>
    <t>01113 Grusmaterial</t>
  </si>
  <si>
    <t>012 Skivmaterial</t>
  </si>
  <si>
    <t>01202 Fanér</t>
  </si>
  <si>
    <t>01203 Plywood</t>
  </si>
  <si>
    <t>01207 Lamellskivor &amp; Limfog</t>
  </si>
  <si>
    <t>01208 Spånskivor</t>
  </si>
  <si>
    <t>01209 OSB skivor</t>
  </si>
  <si>
    <t>01211 Plastlaminat</t>
  </si>
  <si>
    <t>01212 Gipsskivor vägg</t>
  </si>
  <si>
    <t>01213 Cementbaserade skivor</t>
  </si>
  <si>
    <t>01214 MDF</t>
  </si>
  <si>
    <t>013 Isoleringsmaterial</t>
  </si>
  <si>
    <t>01301 Mineralull</t>
  </si>
  <si>
    <t>01302 Cellplast</t>
  </si>
  <si>
    <t>01303 Cellplast extruderad</t>
  </si>
  <si>
    <t>01304 Träull</t>
  </si>
  <si>
    <t>01305 Skumplast</t>
  </si>
  <si>
    <t>01306 Kantelement/Isolering</t>
  </si>
  <si>
    <t>01399 Isoleringsmaterial övrigt</t>
  </si>
  <si>
    <t>014 Tätskiktssystem, tejp och tätningslist</t>
  </si>
  <si>
    <t>01401 Underlagspapp</t>
  </si>
  <si>
    <t>01402 Ytpapp</t>
  </si>
  <si>
    <t>01404 Gummiduk</t>
  </si>
  <si>
    <t>01405 Fogband</t>
  </si>
  <si>
    <t>01406 Plastfolie</t>
  </si>
  <si>
    <t>01407 Tejp</t>
  </si>
  <si>
    <t>01408 Tätningslist</t>
  </si>
  <si>
    <t>015 Armering, stål och metallvaror</t>
  </si>
  <si>
    <t>01501 Armeringsstål</t>
  </si>
  <si>
    <t>01503 Stångstål</t>
  </si>
  <si>
    <t>01504 Balk</t>
  </si>
  <si>
    <t>01505 Plåt</t>
  </si>
  <si>
    <t>01506 Hålprofiler och industrirör</t>
  </si>
  <si>
    <t>01507 Perforerad plåt och sträckmetall</t>
  </si>
  <si>
    <t>01508 Förbehandlat stål och plåt</t>
  </si>
  <si>
    <t>01509 Rostfritt, syrafast, -stål och -plåt</t>
  </si>
  <si>
    <t>01510 Metaller</t>
  </si>
  <si>
    <t>01511 Tunnplåtsprofiler</t>
  </si>
  <si>
    <t>01512 Armeringsnät</t>
  </si>
  <si>
    <t>01599 Armering, stål och metallvaror övrigt</t>
  </si>
  <si>
    <t>016 Tak- och väggbeklädnad</t>
  </si>
  <si>
    <t>01601 Takpannor, betong</t>
  </si>
  <si>
    <t>01602 Takplåt</t>
  </si>
  <si>
    <t>01604 Takplattor asfaltsimpregnerade</t>
  </si>
  <si>
    <t>01605 Takplåtsdetaljer</t>
  </si>
  <si>
    <t>01606 Tak och väggsäkerhet</t>
  </si>
  <si>
    <t>01607 Takpannor lertegel</t>
  </si>
  <si>
    <t>017 Kemisk tekniska varor</t>
  </si>
  <si>
    <t>01701 Betongtillsatsmedel</t>
  </si>
  <si>
    <t>01702 Lim</t>
  </si>
  <si>
    <t>01703 Fogmassa</t>
  </si>
  <si>
    <t>01704 Asfalts- och tätmassor</t>
  </si>
  <si>
    <t>01705 Kitt och spackel</t>
  </si>
  <si>
    <t>01706 Oljor och fett</t>
  </si>
  <si>
    <t xml:space="preserve">018 Undergolvsystem </t>
  </si>
  <si>
    <t>019 Huskomplettering</t>
  </si>
  <si>
    <t>01901 Regnvattensystem</t>
  </si>
  <si>
    <t>01904 Betongtrappor</t>
  </si>
  <si>
    <t>01905 Luckor, sop-, inspektions-, rens- och rök-</t>
  </si>
  <si>
    <t>01907 Gallerdurk och ståltrappor</t>
  </si>
  <si>
    <t>01908 Skorstenar och foder</t>
  </si>
  <si>
    <t>01909 Plåtbeslag</t>
  </si>
  <si>
    <t>01910 Träkomposit</t>
  </si>
  <si>
    <t>02 Träprodukter</t>
  </si>
  <si>
    <t>020 Trävaror</t>
  </si>
  <si>
    <t>02002 Sparrar</t>
  </si>
  <si>
    <t>02003 Dimensionshyvlat virke</t>
  </si>
  <si>
    <t>02004 Underlagsspont</t>
  </si>
  <si>
    <t>02005 Underlagsspont ändspontat</t>
  </si>
  <si>
    <t>02006 Slätspont</t>
  </si>
  <si>
    <t>02008 Formvirke</t>
  </si>
  <si>
    <t>021 Hållfasthetssorterat virke</t>
  </si>
  <si>
    <t>02111 Ställningsvirke</t>
  </si>
  <si>
    <t>022 Utvändigt beklädnadsvirke</t>
  </si>
  <si>
    <t>02201 Ytterpanelbräder</t>
  </si>
  <si>
    <t>02202 Ytterpanelbräder - Behandlad</t>
  </si>
  <si>
    <t>023 Tryckimpregnerat virke</t>
  </si>
  <si>
    <t>02301 Impregnerat träskyddsklass NTR/M</t>
  </si>
  <si>
    <t>02302 Impregnerat träskyddsklass NTR/A</t>
  </si>
  <si>
    <t>02303 Impregnerat träskyddsklass NTR/AB</t>
  </si>
  <si>
    <t>02304 Impregnerat träskyddsklass NTR/B</t>
  </si>
  <si>
    <t>02305 Brandimpregnerat</t>
  </si>
  <si>
    <t>024 Värmebehandlat virke</t>
  </si>
  <si>
    <t>025 Träelement</t>
  </si>
  <si>
    <t>02501 Limträbalk</t>
  </si>
  <si>
    <t>02502 Limträpelare</t>
  </si>
  <si>
    <t>02503 Lättreglar</t>
  </si>
  <si>
    <t>02504 Lättbalkar</t>
  </si>
  <si>
    <t>03 Inredningsmaterial och Färg</t>
  </si>
  <si>
    <t>030 Keramiska varor</t>
  </si>
  <si>
    <t>03001 Kakel</t>
  </si>
  <si>
    <t>03002 Fäst-, fogmassor och tillbehör</t>
  </si>
  <si>
    <t>03003 Klinker</t>
  </si>
  <si>
    <t>03004 Mosaik</t>
  </si>
  <si>
    <t>031 Golvvaror</t>
  </si>
  <si>
    <t>03101 Massiva trägolv - Furu &amp; Gran</t>
  </si>
  <si>
    <t>03102 Parkettgolv</t>
  </si>
  <si>
    <t>03103 Laminatgolv</t>
  </si>
  <si>
    <t>03104 Plastgolv</t>
  </si>
  <si>
    <t>03105 Linoleumgolv</t>
  </si>
  <si>
    <t>03106 Textilgolv</t>
  </si>
  <si>
    <t>03108 Golvlister</t>
  </si>
  <si>
    <t>03109 Entrémattor</t>
  </si>
  <si>
    <t>03110 Massiva trägolv - Ädelträ</t>
  </si>
  <si>
    <t>03111 Gummigolv</t>
  </si>
  <si>
    <t>03112 Fanérgolv</t>
  </si>
  <si>
    <t>032 Tapeter</t>
  </si>
  <si>
    <t>03201 Tapeter</t>
  </si>
  <si>
    <t>03202 Väggmattor våtrum</t>
  </si>
  <si>
    <t>03203 Väv och fiberduk</t>
  </si>
  <si>
    <t>033 Innertak- och väggsystem</t>
  </si>
  <si>
    <t>03301 Takskivor</t>
  </si>
  <si>
    <t>03303 Vägg- och dekorpanel</t>
  </si>
  <si>
    <t>034 Färgvaror</t>
  </si>
  <si>
    <t>03401 Grundfärg utomhus</t>
  </si>
  <si>
    <t>03402 Fasadfärg utomhus</t>
  </si>
  <si>
    <t>03403 Takfärg utomhus</t>
  </si>
  <si>
    <t>03404 Vägg- och takfärg inomhus</t>
  </si>
  <si>
    <t>03405 Snickerifärg inomhus</t>
  </si>
  <si>
    <t>03406 Golvfärg, -olja, -lut och -såpa</t>
  </si>
  <si>
    <t>03407 Oljor och träskydd</t>
  </si>
  <si>
    <t>03408 Övrig färg</t>
  </si>
  <si>
    <t>03410 Snickerifärg utomhus</t>
  </si>
  <si>
    <t>035 Interiör trä</t>
  </si>
  <si>
    <t>03501 Planhyvlat (släthyvlat) virke</t>
  </si>
  <si>
    <t>03506 Trälist - Obehandlad</t>
  </si>
  <si>
    <t>03507 Trälist - Behandlad</t>
  </si>
  <si>
    <t>03508 Träfiberlist - Behandlad</t>
  </si>
  <si>
    <t>03509 Träfiberlist - Folierad</t>
  </si>
  <si>
    <t>03510 Träfiberlist - Fanerad</t>
  </si>
  <si>
    <t>03511 Ädelträlist - Obehandlad</t>
  </si>
  <si>
    <t>03512 Ädelträlist - Behandlad</t>
  </si>
  <si>
    <t>04 Interiör- och Snickerivaror</t>
  </si>
  <si>
    <t>040 Dörrar</t>
  </si>
  <si>
    <t>04001 Ytterdörrar</t>
  </si>
  <si>
    <t>04002 Garageportar</t>
  </si>
  <si>
    <t>04003 Lätta bostadsinnerdörrar</t>
  </si>
  <si>
    <t>04004 Valv</t>
  </si>
  <si>
    <t>04006 Massiva spegelinnerdörrar</t>
  </si>
  <si>
    <t>04009 Varmförrådsdörr</t>
  </si>
  <si>
    <t>04010 Kallförrådsdörr</t>
  </si>
  <si>
    <t>041 Fönster och glasvaror</t>
  </si>
  <si>
    <t>04102 Glasvaror</t>
  </si>
  <si>
    <t>04113 Plast-fönster (PVC)</t>
  </si>
  <si>
    <t>04114 Fönster aluminium</t>
  </si>
  <si>
    <t>04115 Fönsterdörrar aluminium</t>
  </si>
  <si>
    <t>042 Köksinredning</t>
  </si>
  <si>
    <t>04202 Bänkskivor</t>
  </si>
  <si>
    <t xml:space="preserve">043 Badrumsinredning </t>
  </si>
  <si>
    <t>04303 Bastu</t>
  </si>
  <si>
    <t>044 Rumsutrustning</t>
  </si>
  <si>
    <t>04401 Fönsterbänkar</t>
  </si>
  <si>
    <t>04403 Spaljéer</t>
  </si>
  <si>
    <t>04404 Elementskydd</t>
  </si>
  <si>
    <t>045 Förvaring</t>
  </si>
  <si>
    <t>04501 Garderobskjutdörrar och vikdörrar</t>
  </si>
  <si>
    <t>04502 Hyllsystem</t>
  </si>
  <si>
    <t>04503 Backsystem</t>
  </si>
  <si>
    <t>05 Fästdon</t>
  </si>
  <si>
    <t>050 Spik</t>
  </si>
  <si>
    <t>051 Skruv</t>
  </si>
  <si>
    <t>052 Bultartiklar, muttrar och brickor</t>
  </si>
  <si>
    <t>053 Nit, blindnit och blindnitsmutter</t>
  </si>
  <si>
    <t>054 Infästning och expander</t>
  </si>
  <si>
    <t>055 Byggbeslag</t>
  </si>
  <si>
    <t>06 Beslag</t>
  </si>
  <si>
    <t>060 Lås och trycken</t>
  </si>
  <si>
    <t>061 Beslag</t>
  </si>
  <si>
    <t>07 Säkerhet</t>
  </si>
  <si>
    <t>070 Säkerhet</t>
  </si>
  <si>
    <t>07001 Larm</t>
  </si>
  <si>
    <t>07002 Värdeförvaring</t>
  </si>
  <si>
    <t>07003 Brandsäkerhet</t>
  </si>
  <si>
    <t>07099 Säkerhet övrigt</t>
  </si>
  <si>
    <t>08 Trädgård</t>
  </si>
  <si>
    <t>080 Trädgårdsvaror</t>
  </si>
  <si>
    <t>08001 Trädgårdsplattor och marktegel</t>
  </si>
  <si>
    <t>08002 Trädgårdsmöbler</t>
  </si>
  <si>
    <t>08003 Dammar och trädgårdsprydnader</t>
  </si>
  <si>
    <t>08004 Flaggstänger och flaggor</t>
  </si>
  <si>
    <t>08005 Trädgårdstillbehör</t>
  </si>
  <si>
    <t>08007 Kompostering</t>
  </si>
  <si>
    <t>08008 Grillar och utespisar</t>
  </si>
  <si>
    <t>08010 Växthus och drivbänkar</t>
  </si>
  <si>
    <t>08011 Jord och jordförättring, förpackad</t>
  </si>
  <si>
    <t>08012 Bevattning</t>
  </si>
  <si>
    <t>08014 Stödmurar och system</t>
  </si>
  <si>
    <t>08015 Buskar</t>
  </si>
  <si>
    <t>08016 Träd</t>
  </si>
  <si>
    <t>08017 Övriga växter</t>
  </si>
  <si>
    <t>08018 Bekämpningsmedel och fällor</t>
  </si>
  <si>
    <t>08099 Trädgårdsvaror övrigt</t>
  </si>
  <si>
    <t>10 Byggnadselement</t>
  </si>
  <si>
    <t>100 Byggnadselement</t>
  </si>
  <si>
    <t>10002 Takstolar</t>
  </si>
  <si>
    <t>10003 Utfackningsvägg</t>
  </si>
  <si>
    <t>10004 Underlagsspontluckor</t>
  </si>
  <si>
    <t>10007 Takkupor</t>
  </si>
  <si>
    <t>10011 Gjutformar</t>
  </si>
  <si>
    <t>11 Hushållsvaror</t>
  </si>
  <si>
    <t>112 Möbler</t>
  </si>
  <si>
    <t>11213 Förvaringsmöbler</t>
  </si>
  <si>
    <t>11214 Garderobsmöbler</t>
  </si>
  <si>
    <t>11215 Hallmöbler, speglar</t>
  </si>
  <si>
    <t>11216 Hyllor</t>
  </si>
  <si>
    <t>18 Elvaror</t>
  </si>
  <si>
    <t>180 Vitvaror</t>
  </si>
  <si>
    <t>18001 Spisar och ugnar</t>
  </si>
  <si>
    <t>18002 Köksfläktar</t>
  </si>
  <si>
    <t>18003 Kyl-, frys- och svalskåp</t>
  </si>
  <si>
    <t>18004 Diskmaskiner</t>
  </si>
  <si>
    <t>18005 Tvätt- och torkmaskiner</t>
  </si>
  <si>
    <t>18006 Övriga vitvaror</t>
  </si>
  <si>
    <t>18099 Vitvaror övrigt</t>
  </si>
  <si>
    <t>181 Småel</t>
  </si>
  <si>
    <t>18101 Mikrovågsugnar och värmeskåp</t>
  </si>
  <si>
    <t>18102 Småel för hushåll</t>
  </si>
  <si>
    <t>18103 Dammsugare</t>
  </si>
  <si>
    <t>18104 Hemelektronik</t>
  </si>
  <si>
    <t>18105 Tv, video och audio</t>
  </si>
  <si>
    <t>18106 Telefoni</t>
  </si>
  <si>
    <t>18199 Småel övrigt</t>
  </si>
  <si>
    <t>182 Belysningsvaror</t>
  </si>
  <si>
    <t>18201 Inomhusbelysning</t>
  </si>
  <si>
    <t>18202 Utomhusbelysning</t>
  </si>
  <si>
    <t>18203 Handlampor, glödlampor och lysrör</t>
  </si>
  <si>
    <t>18204 Arbetsplatsbelysning</t>
  </si>
  <si>
    <t>18299 Belysningsvaror övrigt</t>
  </si>
  <si>
    <t>183 Elinstallationsmaterial</t>
  </si>
  <si>
    <t>18303 Elinstallationsmaterial</t>
  </si>
  <si>
    <t>18304 Elcentraler</t>
  </si>
  <si>
    <t>18306 Batterier, batteriladdare, transformatorer</t>
  </si>
  <si>
    <t>184 Elverk</t>
  </si>
  <si>
    <t>18401 Elverk</t>
  </si>
  <si>
    <t>18499 Elverk övrigt</t>
  </si>
  <si>
    <t>20 Värme och sanitet</t>
  </si>
  <si>
    <t>200 Värme</t>
  </si>
  <si>
    <t>20001 Radiatorer</t>
  </si>
  <si>
    <t>20002 Automatik</t>
  </si>
  <si>
    <t>20003 Expansionskärl och system</t>
  </si>
  <si>
    <t>20004 Fastighetspannor och växlare</t>
  </si>
  <si>
    <t>20005 Villapannor och växlare</t>
  </si>
  <si>
    <t>20006 Oljebrännare</t>
  </si>
  <si>
    <t>20007 Vattenvärmare</t>
  </si>
  <si>
    <t>20008 Elpatroner och reservdelar pannor</t>
  </si>
  <si>
    <t>20009 Värmepumpar</t>
  </si>
  <si>
    <t>20010 Solfångarsystem</t>
  </si>
  <si>
    <t>20011 Radiatortermostatventiler</t>
  </si>
  <si>
    <t>20012 Termostatiska blandningsventiler</t>
  </si>
  <si>
    <t>201 Sanitet</t>
  </si>
  <si>
    <t>20101 Badkar</t>
  </si>
  <si>
    <t>20102 Sanitetsporslin tvättställ</t>
  </si>
  <si>
    <t>20103 Sanitetsporslin WC-stolar</t>
  </si>
  <si>
    <t>20106 Diskbänkar</t>
  </si>
  <si>
    <t>20107 Sanitetsarmatur</t>
  </si>
  <si>
    <t xml:space="preserve">202 Mark </t>
  </si>
  <si>
    <t>20202 Tryckrör</t>
  </si>
  <si>
    <t>20203 VA-armatur</t>
  </si>
  <si>
    <t>20204 Segjärnsrör</t>
  </si>
  <si>
    <t>20205 Brunnar</t>
  </si>
  <si>
    <t>20206 Gatugods</t>
  </si>
  <si>
    <t>20207 Dagvatten</t>
  </si>
  <si>
    <t>20209 VA-kopplingar</t>
  </si>
  <si>
    <t>20210 Reparation och anborrning</t>
  </si>
  <si>
    <t>20211 Geotextil och markprodukter</t>
  </si>
  <si>
    <t>20212 Mark- och fuktisolering</t>
  </si>
  <si>
    <t>20213 Tankar och avskiljare</t>
  </si>
  <si>
    <t>203 Slang och slangarmatur</t>
  </si>
  <si>
    <t>204 Stålrör</t>
  </si>
  <si>
    <t>205 Installationssystem</t>
  </si>
  <si>
    <t>20501 Kopparrör</t>
  </si>
  <si>
    <t>20502 Kapillär- och kopparrördelar</t>
  </si>
  <si>
    <t>20503 Metallrörskopplingar</t>
  </si>
  <si>
    <t>20504 Press-system</t>
  </si>
  <si>
    <t>20506 Golvvärme vattenburen</t>
  </si>
  <si>
    <t>20507 Avloppssystem gjutjärn</t>
  </si>
  <si>
    <t>20510 Golvbrunnar</t>
  </si>
  <si>
    <t>20513 VVS rörupphängning</t>
  </si>
  <si>
    <t>206 Pumpar</t>
  </si>
  <si>
    <t>207 Armatur</t>
  </si>
  <si>
    <t>21 Ventilation</t>
  </si>
  <si>
    <t>210 Ventilation</t>
  </si>
  <si>
    <t>21001 Ventiler</t>
  </si>
  <si>
    <t>21003 Aggregat</t>
  </si>
  <si>
    <t>21004 Luftdon</t>
  </si>
  <si>
    <t>21005 Fläktar</t>
  </si>
  <si>
    <t>21006 Slang och böjligrör</t>
  </si>
  <si>
    <t>24 Klimat</t>
  </si>
  <si>
    <t>240 Uppvärmning</t>
  </si>
  <si>
    <t>24001 Elvärme</t>
  </si>
  <si>
    <t xml:space="preserve">24002 Golvvärme </t>
  </si>
  <si>
    <t>24003 Braskaminer</t>
  </si>
  <si>
    <t>24005 Oljekaminer och fotogenelement</t>
  </si>
  <si>
    <t>24099 Uppvärmning övrigt</t>
  </si>
  <si>
    <t>241 Luft</t>
  </si>
  <si>
    <t>24101 Klimatanläggningar</t>
  </si>
  <si>
    <t>omfattas inte</t>
  </si>
  <si>
    <t>inget krav</t>
  </si>
  <si>
    <t>Isolerade avloppsrör</t>
  </si>
  <si>
    <t>X (om trä)</t>
  </si>
  <si>
    <t>X (om tätskikt)</t>
  </si>
  <si>
    <t>X (bara ytskikt)</t>
  </si>
  <si>
    <t>X (ej om yttertak)</t>
  </si>
  <si>
    <t>O9 - radon krav</t>
  </si>
  <si>
    <t>X (kemiska tillsatser)</t>
  </si>
  <si>
    <t>O5 - krav</t>
  </si>
  <si>
    <t>X (om plast)</t>
  </si>
  <si>
    <t>X (om står kvar i byggnad)</t>
  </si>
  <si>
    <t>01 Building materials</t>
  </si>
  <si>
    <t xml:space="preserve">010 Binding agents and mortars </t>
  </si>
  <si>
    <t>01002 Mortar binder</t>
  </si>
  <si>
    <t xml:space="preserve">01003 Lime goods </t>
  </si>
  <si>
    <t>01004 Render</t>
  </si>
  <si>
    <t>01005 Dry mix</t>
  </si>
  <si>
    <t xml:space="preserve">01006 Wet mix </t>
  </si>
  <si>
    <t>01007 Refractory and acid-resistant mortar</t>
  </si>
  <si>
    <t>01008 Floor screed</t>
  </si>
  <si>
    <t xml:space="preserve">01099 Binders and mortars in general </t>
  </si>
  <si>
    <t>011 Building blocks and aggregates</t>
  </si>
  <si>
    <t>01101 Concrete blocks</t>
  </si>
  <si>
    <t>01102 Bricks/tiles</t>
  </si>
  <si>
    <t xml:space="preserve">01103 Lightweight concrete </t>
  </si>
  <si>
    <t>01104 Lightweight aggregate block</t>
  </si>
  <si>
    <t>01105 Lightweight aggregate beam</t>
  </si>
  <si>
    <t xml:space="preserve">01106 Lightweight aggregate bulk </t>
  </si>
  <si>
    <t>01107 Natural stone</t>
  </si>
  <si>
    <t xml:space="preserve">01108 Concrete pipes, earthenware pipes and moulds/forms </t>
  </si>
  <si>
    <t>01109 Glass brick</t>
  </si>
  <si>
    <t xml:space="preserve">01111 Infill soil </t>
  </si>
  <si>
    <t>01112 Crushed rock material</t>
  </si>
  <si>
    <t>01113 Gravel material</t>
  </si>
  <si>
    <t xml:space="preserve">012 Sheet materials </t>
  </si>
  <si>
    <t>01202 Veneer</t>
  </si>
  <si>
    <t>01207 Built-up boards &amp; glued joints</t>
  </si>
  <si>
    <t>01208 Chipboard</t>
  </si>
  <si>
    <t>01211 Laminated plastic sheet</t>
  </si>
  <si>
    <t>01212 Gypsum wall boards</t>
  </si>
  <si>
    <t xml:space="preserve">01213 Cement-based boards </t>
  </si>
  <si>
    <t>013 Insulating materials</t>
  </si>
  <si>
    <t>01301 Mineral (rock) wool</t>
  </si>
  <si>
    <t>01302 Expanded foamed plastic</t>
  </si>
  <si>
    <t>01303 Expanded foamed plastic, extruded</t>
  </si>
  <si>
    <t>01304 Wood wool</t>
  </si>
  <si>
    <t>01305 Foam plastic</t>
  </si>
  <si>
    <t>01306 Edging piece/insulation</t>
  </si>
  <si>
    <t xml:space="preserve">01399 Insulation materials in general </t>
  </si>
  <si>
    <t>014 Weatherproofing systems, tape and sealing strip</t>
  </si>
  <si>
    <t>01401 Underlay felt</t>
  </si>
  <si>
    <t xml:space="preserve">01402 Exterior felt </t>
  </si>
  <si>
    <t xml:space="preserve">01404 Rubber sheeting </t>
  </si>
  <si>
    <t>01405 Water bar</t>
  </si>
  <si>
    <t xml:space="preserve">01406 Plastic film </t>
  </si>
  <si>
    <t>01407 Tape</t>
  </si>
  <si>
    <t>01408 Sealing strip</t>
  </si>
  <si>
    <t>015 Reinforcement, steel and metal goods</t>
  </si>
  <si>
    <t xml:space="preserve">01501 Reinforcing steel </t>
  </si>
  <si>
    <t>01502 Formwork materials</t>
  </si>
  <si>
    <t xml:space="preserve">01503 Bar steel </t>
  </si>
  <si>
    <t>01504 Girders</t>
  </si>
  <si>
    <t>01505 Sheet metal</t>
  </si>
  <si>
    <t xml:space="preserve">01506 Structural hollow sections and industrial piping </t>
  </si>
  <si>
    <t xml:space="preserve">01507 Perforated sheet and expanded metal </t>
  </si>
  <si>
    <t>01508 Pre-treated steel and plate</t>
  </si>
  <si>
    <t xml:space="preserve">01509 Stainless, acid-resistant steel and plate </t>
  </si>
  <si>
    <t>01510 Metals</t>
  </si>
  <si>
    <t>01511 Thin-steel sections</t>
  </si>
  <si>
    <t xml:space="preserve">01512 Welded mesh reinforcement </t>
  </si>
  <si>
    <t>01599 Reinforcement, steel and metal goods in general</t>
  </si>
  <si>
    <t>016 Roof and wall cladding</t>
  </si>
  <si>
    <t xml:space="preserve">01601 Roofing tiles, concrete </t>
  </si>
  <si>
    <t>01602 Roofing sheet</t>
  </si>
  <si>
    <t xml:space="preserve">01603 Patio roofing </t>
  </si>
  <si>
    <t>01604 Asphalt roofing shingles</t>
  </si>
  <si>
    <t>01605 Roofing sheet components</t>
  </si>
  <si>
    <t>01606 Roof and wall safety</t>
  </si>
  <si>
    <t>017 Chemico-technical goods</t>
  </si>
  <si>
    <t>01701 Concrete additives</t>
  </si>
  <si>
    <t>01702 Adhesive</t>
  </si>
  <si>
    <t>01703 Jointing mastic</t>
  </si>
  <si>
    <t>01704 Asphalt and sealants</t>
  </si>
  <si>
    <t>01705 Putty and filler</t>
  </si>
  <si>
    <t>018 Subfloor system</t>
  </si>
  <si>
    <t xml:space="preserve">019 Home remodelling </t>
  </si>
  <si>
    <t>01901 Rainwater system</t>
  </si>
  <si>
    <t xml:space="preserve">01904 Concrete stairs </t>
  </si>
  <si>
    <t xml:space="preserve">01905 Rubbish, inspection, cleaning and smoke lids/hatches/covers </t>
  </si>
  <si>
    <t xml:space="preserve">01907 Floor gratings and steel staircases </t>
  </si>
  <si>
    <t xml:space="preserve">01908 Chimneys, lining and lagging </t>
  </si>
  <si>
    <t>01909 Sheet metal flashing</t>
  </si>
  <si>
    <t>01910 Wood composites</t>
  </si>
  <si>
    <t xml:space="preserve">02 Timber products </t>
  </si>
  <si>
    <t>020 Timber goods</t>
  </si>
  <si>
    <t>02002 Sawn spars</t>
  </si>
  <si>
    <t xml:space="preserve">02003 Timber planed to size </t>
  </si>
  <si>
    <t>02004 Tongue and groove sub-flooring</t>
  </si>
  <si>
    <t xml:space="preserve">02005 Tongue and groove sub-flooring, end-matched </t>
  </si>
  <si>
    <t>02006 Dressed boards</t>
  </si>
  <si>
    <t>02008 Formwork and shuttering</t>
  </si>
  <si>
    <t xml:space="preserve">021 Stress-graded timber </t>
  </si>
  <si>
    <t>02111 Scaffolding timber</t>
  </si>
  <si>
    <t xml:space="preserve">022 Exterior cladding timber </t>
  </si>
  <si>
    <t>02201 Weatherboarding</t>
  </si>
  <si>
    <t xml:space="preserve">02202 Weatherboarding, treated </t>
  </si>
  <si>
    <t>023 Pressure-creosoted timber</t>
  </si>
  <si>
    <t>02301 Pressure-treated wood preservation class NTR/M</t>
  </si>
  <si>
    <t>02302 Pressure-treated wood preservation class NTR/A</t>
  </si>
  <si>
    <t>02303 Pressure-treated wood preservation class NTR/AB</t>
  </si>
  <si>
    <t>02304 Pressure-treated wood preservation class NTR/B</t>
  </si>
  <si>
    <t>02305 Fire retardant-treated</t>
  </si>
  <si>
    <t>024 Heat-treated timber</t>
  </si>
  <si>
    <t xml:space="preserve">025 Wood components </t>
  </si>
  <si>
    <t xml:space="preserve">02501 Glulam beams </t>
  </si>
  <si>
    <t>02502 Glulam columns</t>
  </si>
  <si>
    <t>02503 Lightweight crossbars</t>
  </si>
  <si>
    <t>02504 Lightweight beams</t>
  </si>
  <si>
    <t>02505 Veneered wood</t>
  </si>
  <si>
    <t>03 Fit-out materials and paints</t>
  </si>
  <si>
    <t>030 Ceramic goods</t>
  </si>
  <si>
    <t xml:space="preserve">03001 Glazed tiles </t>
  </si>
  <si>
    <t xml:space="preserve">03002 Adhesives, joint sealants and accessories </t>
  </si>
  <si>
    <t>03003 Ceramic floor tiles</t>
  </si>
  <si>
    <t>03004 Mosaics</t>
  </si>
  <si>
    <t>031 Flooring articles</t>
  </si>
  <si>
    <t xml:space="preserve">03101 Solid wood flooring - pine &amp; spruce </t>
  </si>
  <si>
    <t>03102 Parquet flooring</t>
  </si>
  <si>
    <t xml:space="preserve">03103 Laminate flooring </t>
  </si>
  <si>
    <t xml:space="preserve">03104 Plastic flooring </t>
  </si>
  <si>
    <t xml:space="preserve">03105 Linoleum flooring </t>
  </si>
  <si>
    <t>03106 Textile flooring</t>
  </si>
  <si>
    <t>03108 Skirting boards</t>
  </si>
  <si>
    <t>03109 Entrance matting</t>
  </si>
  <si>
    <t xml:space="preserve">03110 High-grade solid wood flooring </t>
  </si>
  <si>
    <t xml:space="preserve">03111 Rubber flooring </t>
  </si>
  <si>
    <t xml:space="preserve">03112 Veneer flooring </t>
  </si>
  <si>
    <t>032 Wallpapers</t>
  </si>
  <si>
    <t>03201 Wallpapers</t>
  </si>
  <si>
    <t>03202 Wetroom wall coverings</t>
  </si>
  <si>
    <t>03203 Textile and non-woven fabrics</t>
  </si>
  <si>
    <t>033 Ceiling and wall systems</t>
  </si>
  <si>
    <t>03301 Ceiling panels</t>
  </si>
  <si>
    <t>03303 Wainscoting and decorative wall panels</t>
  </si>
  <si>
    <t>034 Paint goods</t>
  </si>
  <si>
    <t xml:space="preserve">03401 Primer, outdoors </t>
  </si>
  <si>
    <t xml:space="preserve">03402 House paint, outdoors </t>
  </si>
  <si>
    <t>03403 Roofing paint, outdoors</t>
  </si>
  <si>
    <t>03404 Wall and ceiling paints, indoors</t>
  </si>
  <si>
    <t>03405 Wood paint, indoors</t>
  </si>
  <si>
    <t xml:space="preserve">03406 Floor paint, oil, lye and soap </t>
  </si>
  <si>
    <t xml:space="preserve">03407 Oils and wood preservation </t>
  </si>
  <si>
    <t>03408 Other paint</t>
  </si>
  <si>
    <t>03410 Wood paint, outdoors</t>
  </si>
  <si>
    <t xml:space="preserve">035 Interior wood </t>
  </si>
  <si>
    <t>03501 Planed (smooth planed) timber</t>
  </si>
  <si>
    <t>03506 Wood mouldings - untreated</t>
  </si>
  <si>
    <t>03507 Wood mouldings - treated</t>
  </si>
  <si>
    <t>03508 Wood fibre mouldings - treated</t>
  </si>
  <si>
    <t xml:space="preserve">03509 Wood fibre mouldings - foiled </t>
  </si>
  <si>
    <t>03510 Wood fibre mouldings - veneered</t>
  </si>
  <si>
    <t>03511 High-grade mouldings - untreated</t>
  </si>
  <si>
    <t>03512 High-grade mouldings - treated</t>
  </si>
  <si>
    <t xml:space="preserve">04 Interior decor and joinery articles </t>
  </si>
  <si>
    <t>040 Doors</t>
  </si>
  <si>
    <t>04001 Outer doors</t>
  </si>
  <si>
    <t xml:space="preserve">04002 Garage doors </t>
  </si>
  <si>
    <t>04003 Lightweight residential inner doors</t>
  </si>
  <si>
    <t>04004 Archways</t>
  </si>
  <si>
    <t xml:space="preserve">04006 Solid inner panelled doors </t>
  </si>
  <si>
    <t xml:space="preserve">04009 Warm storage door </t>
  </si>
  <si>
    <t xml:space="preserve">04010 Cold storage door </t>
  </si>
  <si>
    <t xml:space="preserve">041 Windows and glass goods </t>
  </si>
  <si>
    <t>04102 Glass goods</t>
  </si>
  <si>
    <t>04113 Plastic windows (PVC)</t>
  </si>
  <si>
    <t>04114 Aluminium windows</t>
  </si>
  <si>
    <t xml:space="preserve">04115 Aluminium French doors </t>
  </si>
  <si>
    <t>042 Kitchen fixtures</t>
  </si>
  <si>
    <t>04202 Worktops</t>
  </si>
  <si>
    <t xml:space="preserve">043 Bathroom fixtures </t>
  </si>
  <si>
    <t>04303 Sauna/steam room</t>
  </si>
  <si>
    <t xml:space="preserve">044 Room fitting-out </t>
  </si>
  <si>
    <t xml:space="preserve">04401 Window sills </t>
  </si>
  <si>
    <t>04403 Slats, balustrades and lattices</t>
  </si>
  <si>
    <t>04404 Radiator cabinet</t>
  </si>
  <si>
    <t>045 Storage</t>
  </si>
  <si>
    <t>04501 Sliding wardrobe doors and folding doors</t>
  </si>
  <si>
    <t>04502 Shelving systems</t>
  </si>
  <si>
    <t xml:space="preserve">04503 Basket/tray systems </t>
  </si>
  <si>
    <t>05 Fasteners</t>
  </si>
  <si>
    <t>050 Nails</t>
  </si>
  <si>
    <t>051 Screws</t>
  </si>
  <si>
    <t>052 Bolt articles, nuts and washers</t>
  </si>
  <si>
    <t>053 Rivets, blind (pop) rivets and blind rivet nuts</t>
  </si>
  <si>
    <t>054 Securing and expanders</t>
  </si>
  <si>
    <t xml:space="preserve">055 Mountings &amp; fittings </t>
  </si>
  <si>
    <t>06 Ironmongery</t>
  </si>
  <si>
    <t xml:space="preserve">060 Locks and handles </t>
  </si>
  <si>
    <t xml:space="preserve">061 Ironmongery </t>
  </si>
  <si>
    <t>07 Safety</t>
  </si>
  <si>
    <t>070 Safety</t>
  </si>
  <si>
    <t>07001 Alarms</t>
  </si>
  <si>
    <t>07002 Safekeeping of valuables</t>
  </si>
  <si>
    <t>07003 Fire safety</t>
  </si>
  <si>
    <t>07099 Safety in general</t>
  </si>
  <si>
    <t>08 Gardens</t>
  </si>
  <si>
    <t>080 Garden goods</t>
  </si>
  <si>
    <t>08001 Garden slabs and outdoor paving</t>
  </si>
  <si>
    <t xml:space="preserve">08002 Garden furniture </t>
  </si>
  <si>
    <t xml:space="preserve">08003 Ponds and garden ornaments </t>
  </si>
  <si>
    <t>08004 Flagpoles and flags</t>
  </si>
  <si>
    <t xml:space="preserve">08005 Garden accessories </t>
  </si>
  <si>
    <t>08006 Play equipment</t>
  </si>
  <si>
    <t>08008 Barbecues and outdoor cooking</t>
  </si>
  <si>
    <t xml:space="preserve">08009 Garden joinery </t>
  </si>
  <si>
    <t>08010 Greenhouses, hotbeds and frames</t>
  </si>
  <si>
    <t xml:space="preserve">08011 Soil and soil conditioner, pre-packed </t>
  </si>
  <si>
    <t>08012 Watering</t>
  </si>
  <si>
    <t>08014 Retaining walls and systems</t>
  </si>
  <si>
    <t>08015 Bushes and shrubs</t>
  </si>
  <si>
    <t>08016 Trees</t>
  </si>
  <si>
    <t>08017 Other plants</t>
  </si>
  <si>
    <t xml:space="preserve">08018 Pesticides and traps </t>
  </si>
  <si>
    <t>08099 Garden goods in general</t>
  </si>
  <si>
    <t>10 Structural components</t>
  </si>
  <si>
    <t>100 Structural components</t>
  </si>
  <si>
    <t>10002 Roof trusses</t>
  </si>
  <si>
    <t>10003 Infill walls</t>
  </si>
  <si>
    <t>10004 Tongue and groove subroof hatches</t>
  </si>
  <si>
    <t xml:space="preserve">10007 Dormer windows </t>
  </si>
  <si>
    <t xml:space="preserve">10011 Moulds </t>
  </si>
  <si>
    <t xml:space="preserve">11 Household articles </t>
  </si>
  <si>
    <t xml:space="preserve">112 Furniture </t>
  </si>
  <si>
    <t xml:space="preserve">11213 Storage units </t>
  </si>
  <si>
    <t xml:space="preserve">11214 Wardrobes </t>
  </si>
  <si>
    <t xml:space="preserve">11215 Hallway furniture, mirrors </t>
  </si>
  <si>
    <t>11216 Shelves</t>
  </si>
  <si>
    <t>18 Electrical goods</t>
  </si>
  <si>
    <t>180 White goods</t>
  </si>
  <si>
    <t>18001 Cookers and ovens</t>
  </si>
  <si>
    <t>18002 Kitchen fans</t>
  </si>
  <si>
    <t xml:space="preserve">18003 Fridges, freezers and coolers </t>
  </si>
  <si>
    <t>18004 Dishwashers</t>
  </si>
  <si>
    <t xml:space="preserve">18005 Washers and driers </t>
  </si>
  <si>
    <t>18006 Other white goods</t>
  </si>
  <si>
    <t>18099 White goods in general</t>
  </si>
  <si>
    <t xml:space="preserve">181 Electrical appliances </t>
  </si>
  <si>
    <t xml:space="preserve">18101 Microwave ovens and warming cupboards </t>
  </si>
  <si>
    <t xml:space="preserve">18102 Household electrical appliances </t>
  </si>
  <si>
    <t xml:space="preserve">18103 Vacuum cleaners </t>
  </si>
  <si>
    <t xml:space="preserve">18104 Home electronics </t>
  </si>
  <si>
    <t>18105 TV, video and audio</t>
  </si>
  <si>
    <t>18106 Telephony</t>
  </si>
  <si>
    <t>18199 Electrical appliances in general</t>
  </si>
  <si>
    <t xml:space="preserve">182 Lighting articles </t>
  </si>
  <si>
    <t xml:space="preserve">18201 Indoor lighting </t>
  </si>
  <si>
    <t xml:space="preserve">18202 Outdoor lighting </t>
  </si>
  <si>
    <t>18203 Hand lamps, torches, bulbs and fluorescent strip lights</t>
  </si>
  <si>
    <t xml:space="preserve">18204 Workplace lighting </t>
  </si>
  <si>
    <t>18299 Lighting articles in general</t>
  </si>
  <si>
    <t xml:space="preserve">183 Electrical wiring material </t>
  </si>
  <si>
    <t>18301 Cabling</t>
  </si>
  <si>
    <t xml:space="preserve">18302 Cabling, fitted </t>
  </si>
  <si>
    <t xml:space="preserve">18303 Electrical wiring material </t>
  </si>
  <si>
    <t>18304 Distribution boards</t>
  </si>
  <si>
    <t xml:space="preserve">18306 Batteries, battery chargers, transformers </t>
  </si>
  <si>
    <t>184 Generators</t>
  </si>
  <si>
    <t xml:space="preserve">18401 Generators </t>
  </si>
  <si>
    <t>18499 Generators in general</t>
  </si>
  <si>
    <t>20 Heating and plumbing</t>
  </si>
  <si>
    <t>200 Heating</t>
  </si>
  <si>
    <t>20001 Radiators</t>
  </si>
  <si>
    <t>20002 Controllers</t>
  </si>
  <si>
    <t>20003 Expansion tanks and systems</t>
  </si>
  <si>
    <t xml:space="preserve">20004 Multiple-unit boilers and heat-exchangers </t>
  </si>
  <si>
    <t>20005 Single-residence boilers and heat-exchangers</t>
  </si>
  <si>
    <t>20006 Oil burners</t>
  </si>
  <si>
    <t>20007 Water heaters</t>
  </si>
  <si>
    <t>20008 Electric and immersion heaters, and boiler spares</t>
  </si>
  <si>
    <t xml:space="preserve">20009 Heat pumps </t>
  </si>
  <si>
    <t>20010 Solar collector systems</t>
  </si>
  <si>
    <t>20011 Radiator thermostat valves</t>
  </si>
  <si>
    <t>20012 Thermostatic mixing valves</t>
  </si>
  <si>
    <t xml:space="preserve">20013 Radiator and central heating fittings </t>
  </si>
  <si>
    <t>201 Plumbing</t>
  </si>
  <si>
    <t>20101 Bathtubs</t>
  </si>
  <si>
    <t xml:space="preserve">20102 Sanitary ware, washbasins </t>
  </si>
  <si>
    <t xml:space="preserve">20103 Sanitary ware, lavatory pans </t>
  </si>
  <si>
    <t xml:space="preserve">20105 Shower cubicles and partitions </t>
  </si>
  <si>
    <t xml:space="preserve">20106 Sink units and draining boards </t>
  </si>
  <si>
    <t xml:space="preserve">20107 Plumbing fittings </t>
  </si>
  <si>
    <t>202 Groundworks</t>
  </si>
  <si>
    <t>20201 Buried drains</t>
  </si>
  <si>
    <t>20202 Pressure discharge pipes</t>
  </si>
  <si>
    <t>20203 Water supply and sewerage fittings</t>
  </si>
  <si>
    <t>20204 Nodular iron pipes</t>
  </si>
  <si>
    <t>20205 Wells</t>
  </si>
  <si>
    <t>20206 Road products e.g. manhole covers</t>
  </si>
  <si>
    <t>20207 Surface water</t>
  </si>
  <si>
    <t>20208 Drainage</t>
  </si>
  <si>
    <t>20209 Water supply and sewerage connections</t>
  </si>
  <si>
    <t xml:space="preserve">20210 Repairs and initial drilling </t>
  </si>
  <si>
    <t>20211 Geotextiles and groundwork products</t>
  </si>
  <si>
    <t xml:space="preserve">20212 Ground and damp insulation </t>
  </si>
  <si>
    <t xml:space="preserve">20213 Tanks, traps and separators </t>
  </si>
  <si>
    <t xml:space="preserve">203 Hoses and hose fittings </t>
  </si>
  <si>
    <t>204 Steel piping</t>
  </si>
  <si>
    <t>205 Installation systems</t>
  </si>
  <si>
    <t xml:space="preserve">20501 Copper piping </t>
  </si>
  <si>
    <t xml:space="preserve">20502 Capillary and copper tubing components </t>
  </si>
  <si>
    <t xml:space="preserve">20503 Metal pipe couplings </t>
  </si>
  <si>
    <t>20504 Press fittings systems</t>
  </si>
  <si>
    <t xml:space="preserve">20506 Waterborne underfloor heating </t>
  </si>
  <si>
    <t xml:space="preserve">20507 Cast iron sewage system </t>
  </si>
  <si>
    <t xml:space="preserve">20508 Plastic indoor sewage system </t>
  </si>
  <si>
    <t xml:space="preserve">20509 Sound-proofed indoor sewage system </t>
  </si>
  <si>
    <t>20510 Floor drains</t>
  </si>
  <si>
    <t xml:space="preserve">20513 HVAC pipe suspension </t>
  </si>
  <si>
    <t>206 Pumps</t>
  </si>
  <si>
    <t xml:space="preserve">207 Fittings </t>
  </si>
  <si>
    <t>21001 Valves</t>
  </si>
  <si>
    <t>21003 Units and assemblies</t>
  </si>
  <si>
    <t xml:space="preserve">21004 Air terminal devices </t>
  </si>
  <si>
    <t xml:space="preserve">21005 Fans and ventilators </t>
  </si>
  <si>
    <t xml:space="preserve">21006 Hoses and flex pipes </t>
  </si>
  <si>
    <t xml:space="preserve">24 Climate and air-conditioning </t>
  </si>
  <si>
    <t>240 Heating</t>
  </si>
  <si>
    <t xml:space="preserve">24001 Electric heating </t>
  </si>
  <si>
    <t xml:space="preserve">24002 Underfloor heating </t>
  </si>
  <si>
    <t>24003 Fireplaces and hot-air stoves</t>
  </si>
  <si>
    <t xml:space="preserve">24005 Oil stoves and paraffin (kerosene) heaters </t>
  </si>
  <si>
    <t>24099 Heating in general</t>
  </si>
  <si>
    <t>241 Air</t>
  </si>
  <si>
    <t xml:space="preserve">24101 Air-conditioning systems </t>
  </si>
  <si>
    <t xml:space="preserve"> </t>
  </si>
  <si>
    <t>Masonitskiva (märke)</t>
  </si>
  <si>
    <t>01801 Undergolvsystem (i trä)</t>
  </si>
  <si>
    <t>Korkgolv</t>
  </si>
  <si>
    <t>20105 Duschkabiner och duschväggar / dörrar</t>
  </si>
  <si>
    <t>Övriga skivor av massivt trä, limträ, HDF, LDF</t>
  </si>
  <si>
    <t>Ytbehandlad inomhustrappa i trä</t>
  </si>
  <si>
    <t>Glasfiberväv / glasfibernät</t>
  </si>
  <si>
    <t>X (om inomhus beläggning)</t>
  </si>
  <si>
    <t xml:space="preserve">Prefab komposit betongelement </t>
  </si>
  <si>
    <t>01409 Tätskiktsystem (folie)</t>
  </si>
  <si>
    <t>01409 Tätskiktsystem (flytande tätmembran)</t>
  </si>
  <si>
    <t>X (om limmat)</t>
  </si>
  <si>
    <t>02505 Fanerat trä</t>
  </si>
  <si>
    <t>Nivålister av trä</t>
  </si>
  <si>
    <t>X (om träskivor)</t>
  </si>
  <si>
    <t>Köksstomme</t>
  </si>
  <si>
    <t>Köksluckor / lådfront</t>
  </si>
  <si>
    <t>04203 Köksinredning övrigt</t>
  </si>
  <si>
    <t>X (om ytskikt)</t>
  </si>
  <si>
    <t>X (golv och väggbeklänad)</t>
  </si>
  <si>
    <t>Badrumsskåp / kommod</t>
  </si>
  <si>
    <t>X (Bara elinstallationsrör)</t>
  </si>
  <si>
    <t>om innanför kapillärbrytande skikt</t>
  </si>
  <si>
    <t>X (om i hus)</t>
  </si>
  <si>
    <t>X (om koppar)</t>
  </si>
  <si>
    <t>P1</t>
  </si>
  <si>
    <t>Solceller</t>
  </si>
  <si>
    <t>P2</t>
  </si>
  <si>
    <t>P4</t>
  </si>
  <si>
    <t>P5</t>
  </si>
  <si>
    <t>trappelement + 
P5</t>
  </si>
  <si>
    <t>P7</t>
  </si>
  <si>
    <t>P10</t>
  </si>
  <si>
    <t>P11</t>
  </si>
  <si>
    <t>P14</t>
  </si>
  <si>
    <t>Lecablock (trademark)</t>
  </si>
  <si>
    <t>Gummilist</t>
  </si>
  <si>
    <t>Lösa trösklar</t>
  </si>
  <si>
    <t>Datum</t>
  </si>
  <si>
    <t>Ändrat från</t>
  </si>
  <si>
    <t>Ändrat till</t>
  </si>
  <si>
    <t>Kommentar</t>
  </si>
  <si>
    <t/>
  </si>
  <si>
    <t>X (om fasad)</t>
  </si>
  <si>
    <t>Invändiga ytbeklädnader i plast omfattar endast plast och inte gummi</t>
  </si>
  <si>
    <t>Ansvarig</t>
  </si>
  <si>
    <t>HA</t>
  </si>
  <si>
    <t>I bakgrunsdokument står att fönsterbänkar omfattas (inget specifikt om sten)</t>
  </si>
  <si>
    <t>Badkar, toalettstol,handfat, armaturer, blandare</t>
  </si>
  <si>
    <t>Spegel</t>
  </si>
  <si>
    <t>Spegel läggs till som en produkttyp i 043 Badrumsinredning. Omfattas av O15 och O23.</t>
  </si>
  <si>
    <t>Förtydligande</t>
  </si>
  <si>
    <t>Färsk betong läggs till som produkttyp i 011 Byggnadsblock och ballast. Omfattas av O15 och O16 för kemiska tillsatsmedel</t>
  </si>
  <si>
    <t>Bortaget, anses vara ej relevant, maskinbruk</t>
  </si>
  <si>
    <t>Bortaget</t>
  </si>
  <si>
    <t>Se kriteriedokument 4.4. O27 omfattar även produkter som inte byggs in</t>
  </si>
  <si>
    <t>LC</t>
  </si>
  <si>
    <t>EO</t>
  </si>
  <si>
    <t>MK</t>
  </si>
  <si>
    <t>Bortaget från portalen, ska endast redovisas projektspecifikt då det tas bort</t>
  </si>
  <si>
    <t>Handdukstorkar</t>
  </si>
  <si>
    <t>Handdukstorkar i katerogi 043</t>
  </si>
  <si>
    <t>XL</t>
  </si>
  <si>
    <t>omfattas inte av O22 och O24</t>
  </si>
  <si>
    <t xml:space="preserve">01502 Formbyggnadsmaterial </t>
  </si>
  <si>
    <t>Avfallskvarn</t>
  </si>
  <si>
    <t>omfattas inte av O14</t>
  </si>
  <si>
    <t>trälist (masivträ) 03506 + 03507</t>
  </si>
  <si>
    <t>ädelträlist (masivträ) 03511 + 03512</t>
  </si>
  <si>
    <t>03508 Träfiberlist - Behandlad och Obehandlad</t>
  </si>
  <si>
    <t>obehandlade fiberlist omfattas också av O14</t>
  </si>
  <si>
    <t>ny katerogi</t>
  </si>
  <si>
    <t>Vindstrappa samt lucka</t>
  </si>
  <si>
    <t>Produkt kategori</t>
  </si>
  <si>
    <t>Omfattas av O22</t>
  </si>
  <si>
    <t>Omfattas EJ av O22</t>
  </si>
  <si>
    <t>Omfattas av O23 ( om stenmaterial)</t>
  </si>
  <si>
    <t>Omfattas av O23</t>
  </si>
  <si>
    <t>Ej om tas bort efter konstruktion</t>
  </si>
  <si>
    <t>Omfattas av O15, O27, O28</t>
  </si>
  <si>
    <t>omfattas endast av O27</t>
  </si>
  <si>
    <t>ny kategori - avfallskvarn</t>
  </si>
  <si>
    <t>ny kategori - Vindstrappa samt lucka</t>
  </si>
  <si>
    <t>Version</t>
  </si>
  <si>
    <t>1.1</t>
  </si>
  <si>
    <t>1.2</t>
  </si>
  <si>
    <t>Övriga fasadskivor (cement, glasfiber, gips, papp)</t>
  </si>
  <si>
    <t>X (ej träbaserade produkter)</t>
  </si>
  <si>
    <t>Förtydligande att det inte gäller fasad i aluminium/stål/plåt</t>
  </si>
  <si>
    <t>HAXL</t>
  </si>
  <si>
    <t>gäller inte fasad i aluminium/stål/plåt/trä</t>
  </si>
  <si>
    <t>Vattenlås</t>
  </si>
  <si>
    <t>X (om fasad eller tak)</t>
  </si>
  <si>
    <t>Inbyggda isol.skivor, tätmembran, elrör, avloppsrör, etc väljs separat i portalen + P7</t>
  </si>
  <si>
    <t>omfattas bara om inbyggd</t>
  </si>
  <si>
    <t>Svanens Husproduktportal</t>
  </si>
  <si>
    <t>Fogband, tejp och liknande tätningsprodukter som används för att täta fogar, skarvar, genomförningar och anslutningar omfattas av O22</t>
  </si>
  <si>
    <t>X (ej om trä)</t>
  </si>
  <si>
    <t>X (kemiska tillsatser i betong om tillverkas på plats)</t>
  </si>
  <si>
    <t>Värmekabel (ingen kategori)</t>
  </si>
  <si>
    <t>Omfattas inte av O22 eller portalen</t>
  </si>
  <si>
    <t>Beslut från NKG, justering 18-06-26 skall ej ställas krav på</t>
  </si>
  <si>
    <t>18301 Kabel (bara starkström över 120 V)</t>
  </si>
  <si>
    <t>18302 Kablar monterade (bara starkström över 120 V)</t>
  </si>
  <si>
    <t>1.3</t>
  </si>
  <si>
    <t>Tätningprodukter</t>
  </si>
  <si>
    <t>Omfattas inte</t>
  </si>
  <si>
    <t>Står tydligt i bilaga 8 att all form av tätningsprodukt, bl.a för rörgenomföringar omfattas (gäller brandskyddsmanschetter, rörmanchetter och våtrumsmanschetter</t>
  </si>
  <si>
    <t>20013 Radiator - och värmeledningsarmatur</t>
  </si>
  <si>
    <t>Omfattas av O20</t>
  </si>
  <si>
    <t>Omfattas av O16</t>
  </si>
  <si>
    <t>Papprerna är doppade i formaldehyd i höga halter, enligt bilaga 9 definitionen kommer ämnet finnas i höga halter över vårat krav. Dessa omfattas av standarder och emissioner mäts för produkten, inte tillsatt.</t>
  </si>
  <si>
    <t>X (om innehåller trä)</t>
  </si>
  <si>
    <t>X (om impregnerat trä)</t>
  </si>
  <si>
    <t>X (om har glas)</t>
  </si>
  <si>
    <t>X (om limmat trä)</t>
  </si>
  <si>
    <t>alla</t>
  </si>
  <si>
    <t>Kolumnen HPP har fler kommentarer på olika produkter</t>
  </si>
  <si>
    <t>X (om limmat trä eller plast)</t>
  </si>
  <si>
    <t>P10 
Kabelskyddsrör i marken omfattas inte av något krav</t>
  </si>
  <si>
    <t>1.4</t>
  </si>
  <si>
    <t>18303 Elinstallationsmaterial kommentar fält</t>
  </si>
  <si>
    <t>20208 Dräneringskivor</t>
  </si>
  <si>
    <t xml:space="preserve">Det är bara elinstallationsrör som omfattas bara av portalen och logboken </t>
  </si>
  <si>
    <t>produkten omfattas bara av O15 och O23 krav</t>
  </si>
  <si>
    <t>omfattas av O6, O15, O23 och P4</t>
  </si>
  <si>
    <t>enligt version 3.6 av kriterier dokumenten</t>
  </si>
  <si>
    <t>X (om står kvar i byggnad och innerhåller någon typ av isolering)</t>
  </si>
  <si>
    <t>bara delar i kontakt med tilluften</t>
  </si>
  <si>
    <t>Kommentarsfält om i kontakt med inomhusluft</t>
  </si>
  <si>
    <t>Den kategori gäller bara för säkerhetsutrusning. För brandisolerade kemiska eller byggprodukter se relevant kategori</t>
  </si>
  <si>
    <t>User guide to product matrix</t>
  </si>
  <si>
    <t xml:space="preserve">The product matrix is a tool that can be used in order to find if a building product is covered by any requirement of the “089 Small houses, apartment buildings and buildings for schools and pre-schools” criteria document. </t>
  </si>
  <si>
    <t>Categories that are covered by the criteria are:</t>
  </si>
  <si>
    <t>Building products:</t>
  </si>
  <si>
    <t xml:space="preserve">Interior and exterior building panels. </t>
  </si>
  <si>
    <t>Thermal, acoustic and technical insulation.</t>
  </si>
  <si>
    <t>Wood that is impregnated as protection from rot, blue stain and mould.</t>
  </si>
  <si>
    <t>Wood composites.</t>
  </si>
  <si>
    <t>Interior plastic sheet coverings for floors, ceilings and walls.</t>
  </si>
  <si>
    <t>Drainage pipes, electricity cables, (electrical) conduits and plastic pipes for central vacuum cleaners.</t>
  </si>
  <si>
    <t>Floor coverings</t>
  </si>
  <si>
    <t>Wall coverings in ceramic material or stone.</t>
  </si>
  <si>
    <t>Kitchen and bathroom fittings such as worktops, splashbacks, cabinet fronts, mirrors and shower walls.</t>
  </si>
  <si>
    <t>Chemical building products</t>
  </si>
  <si>
    <t>White goods</t>
  </si>
  <si>
    <t>Various systems</t>
  </si>
  <si>
    <t>Electrical installations: only cables with voltage more than 100V and conduits</t>
  </si>
  <si>
    <t>Sealing products on walls, foundation and roofing.</t>
  </si>
  <si>
    <t>Every chemical substance or a mix of different chemical substances, in liquid, gaseous or solid power form.</t>
  </si>
  <si>
    <t>Indoor / outdoor paints, adhesives, sealants, putty, fillers and dry mortar.</t>
  </si>
  <si>
    <t>Chemical additives for concrete mix.</t>
  </si>
  <si>
    <t>Solid wood</t>
  </si>
  <si>
    <t>Laminated timber, veneer, OSB, plywood, MDF/HDF and chipboard.</t>
  </si>
  <si>
    <t>Doors and windows</t>
  </si>
  <si>
    <t>Wooden floor</t>
  </si>
  <si>
    <t>All white goods that are installed in a building</t>
  </si>
  <si>
    <t>Ventilation: Only ventilation channels that are handling ingoing air in the building.</t>
  </si>
  <si>
    <t>Triviality limit</t>
  </si>
  <si>
    <t>Products that are used to a very limited extent or have limited impact on health and the environment are not covered by the criteria and therefore there is no need to be registered in the Nordic Ecolabelling Portal. Such products are listed below:</t>
  </si>
  <si>
    <t>Touch-up paint for e.g. damage to white goods, fittings and similar.</t>
  </si>
  <si>
    <t>Rust protection or paint to restore railings and beams, e.g. after welding and when screw holes have been drilled.</t>
  </si>
  <si>
    <t>Building fixtures (e.g. locks, handles, hole plates and hinges).</t>
  </si>
  <si>
    <t>Nails, screws, nuts, bolts, washers and similar fasteners.</t>
  </si>
  <si>
    <t>Plastic products such as palletising trays, plastic spacers, ground spacers, bends, sleeves, mounting boxes, roof boxes, inflow and outflow pipes for white goods and similar items.</t>
  </si>
  <si>
    <t>02101-02110 Olika Hållfasthetsklasser</t>
  </si>
  <si>
    <t>03502-03505 Invändiga panelbräder</t>
  </si>
  <si>
    <t xml:space="preserve">Övriga system omfattas bara av loggboken som helhet. </t>
  </si>
  <si>
    <t>inget materialkrav</t>
  </si>
  <si>
    <t>Se kategori 21 - Ventilation</t>
  </si>
  <si>
    <t>Vägledning till produkt matrisen</t>
  </si>
  <si>
    <t>Produktmatrisen är ett verktyg som kan användas för att hitta byggprodukter som omfattas av kriterierna ”089 Småhus, flerbostadshus och byggnader för skola och förskola”.</t>
  </si>
  <si>
    <t>Mer information om kriterierna kan du hitta här:</t>
  </si>
  <si>
    <t>Produktkategorierna som omfattas av kriterierna är:</t>
  </si>
  <si>
    <t>Byggprodukter:</t>
  </si>
  <si>
    <t>Tätningsprodukter för väggar, grund och tak.</t>
  </si>
  <si>
    <t>Invändiga och utvändiga byggskivor och fasadskivor.</t>
  </si>
  <si>
    <t>Trä som impregnerats för skydd mot röta, blånad och mögel.</t>
  </si>
  <si>
    <t>Kompositträ.</t>
  </si>
  <si>
    <t>Invändiga ytbeklädnader i plast för golv, tak och väggar.</t>
  </si>
  <si>
    <t>Avloppsrör, starkströmskabel, (el)installationsrör samt plaströr för centraldammsugare.</t>
  </si>
  <si>
    <t>Golv eller golvbeläggningar</t>
  </si>
  <si>
    <t>Väggbeklädnader i keramiska material eller stenmaterial</t>
  </si>
  <si>
    <t>Köks- och badrumsinredningar, som exempelvis skåpluckor, bänkskiva, spegel, duschvägg, stänkskydd</t>
  </si>
  <si>
    <t>Kemiska produkter</t>
  </si>
  <si>
    <t>Kemiskt ämne eller blandningar av olika kemiska ämnen, i flytande, gas eller fast form.</t>
  </si>
  <si>
    <t>Inomhus / utomhus färg, lim, fog, spackel och torrbruk</t>
  </si>
  <si>
    <t>Kemiska tillsatser till betong</t>
  </si>
  <si>
    <t>Massivt trä</t>
  </si>
  <si>
    <t>Limträ, faner, OSB, plywood, MDF/HDF och spånskivor</t>
  </si>
  <si>
    <t>Dörrar och fönster</t>
  </si>
  <si>
    <t>Trägolv</t>
  </si>
  <si>
    <t>Alla fastinstallerade vitvaror</t>
  </si>
  <si>
    <t>Övriga system</t>
  </si>
  <si>
    <t>Ventilationssystem avseende de delar som är i kontakt med inomhusluft</t>
  </si>
  <si>
    <t>Elsystem: Bara kablar över 100V samt elinstallationsrör</t>
  </si>
  <si>
    <t>Bagatellgräns</t>
  </si>
  <si>
    <t>Produkter som används i mycket begränsad utsträckning eller som har begränsad miljö- eller hälsopåverkan omfattas inte av något krav och därför får inte registreras i Hus Produkt Portalen. Sådana produkter är listade nedan.</t>
  </si>
  <si>
    <t>Färg för bättringsmålning av exempelvis skador på vitvaror, inredning och liknande.</t>
  </si>
  <si>
    <t>(Rostskydds)färg för bättringsmålning på räcken och balkar exempelvis efter svetsning eller när man har gjort skruvhål.</t>
  </si>
  <si>
    <t>Byggbeslag (exempelvis lås, handtag, hålplattor, gångjärn).</t>
  </si>
  <si>
    <t>Spik, skruv, mutter, bult, bricka och liknande fästanordningar</t>
  </si>
  <si>
    <t>Plastprodukter som pallnings-brickor, plastdistanser, mark-distanser, rörböjar, rörmuffar, apparatdosor, takdosor, in- och utloppsslangar till vitvaror och liknande.</t>
  </si>
  <si>
    <t xml:space="preserve">Select Language: </t>
  </si>
  <si>
    <t>Termisk, akustisk och teknisk isolering.</t>
  </si>
  <si>
    <t>It is highly suggested that you first have a look in the categories below. If the product you are looking for is not in the following list of products then it is likely that it is not covered by the criteria and there is no need to be registered in the Nordic Ecolabelling Portal. For more details on product grouping check the sheet "Product Matrix" and categories based on BK04</t>
  </si>
  <si>
    <t>Köks- och badrumsinredningar, som exempelvis skåpluckor, bänkskiva</t>
  </si>
  <si>
    <t>Kitchen and bathroom fittings such as worktops and cabinets</t>
  </si>
  <si>
    <t>Wood based products:</t>
  </si>
  <si>
    <t>Träbaserade produkter</t>
  </si>
  <si>
    <t>Det är rekommenderat att du först läser igenom kategorierna nedan. Om produkten som du letar efter inte ligger under följande lista av produkter då är det möjligt att produkten inte omfattas av kriterierna och därför behövs inte att registreras i Husproduktportalen (HPP). För en mer detaljerad produktuppdelning, se fliken ”product matrix” med kategorier enligt BK04.</t>
  </si>
  <si>
    <t>Det gäller också vitvaror eller professionellt utrusning till storkök i förskolor / skolor</t>
  </si>
  <si>
    <t>It also applies to white goods or professional equipment for preschools / schools</t>
  </si>
  <si>
    <t xml:space="preserve">Prefabricated composite concrete element </t>
  </si>
  <si>
    <t>Concrete (liquid form)</t>
  </si>
  <si>
    <t>01209 OSB sheets</t>
  </si>
  <si>
    <t>Masonite (Tradename)</t>
  </si>
  <si>
    <t>Other sheets in solid wood, glulam (Glued laminated timber), HDF, LD</t>
  </si>
  <si>
    <t>Papper based HPL sheets</t>
  </si>
  <si>
    <t>01409 Weatherproofing systems (foils)</t>
  </si>
  <si>
    <t>01409 Weatherproofing systems (liquid sealing membrane)</t>
  </si>
  <si>
    <t>Rubber strip</t>
  </si>
  <si>
    <t>Fire protection cuffs, Wet room cuffs, Tube cuffs</t>
  </si>
  <si>
    <t>Brandskyddsmanschett, Våtrums Manschetter, Rörmanschetter</t>
  </si>
  <si>
    <t>Lättbetong block</t>
  </si>
  <si>
    <t>X (kemiska tillsatser - om flytande form)</t>
  </si>
  <si>
    <t>Lightweight concrete block</t>
  </si>
  <si>
    <t>01801 Subfloor system (wood)</t>
  </si>
  <si>
    <t>Surface-treated indoor staircase in wood</t>
  </si>
  <si>
    <t>Wind stairs and hatch</t>
  </si>
  <si>
    <t>Other facade panels (cement, fiberglass, plaster, papperboard)</t>
  </si>
  <si>
    <t>02101-02110 Various Quality classes</t>
  </si>
  <si>
    <t>Cork floor</t>
  </si>
  <si>
    <t>Level strips of wood</t>
  </si>
  <si>
    <t>Glass fiber fabric / fiberglass mesh</t>
  </si>
  <si>
    <t>03502-03505 Interior slatwall panels</t>
  </si>
  <si>
    <t>Fireproof doors</t>
  </si>
  <si>
    <t>Thresholds</t>
  </si>
  <si>
    <t>04203 Kitchen fixtures in general</t>
  </si>
  <si>
    <t>Kitchen fixtures frame</t>
  </si>
  <si>
    <t>Kitchen doors / drawer front</t>
  </si>
  <si>
    <t>Bathroom cabinet / commode</t>
  </si>
  <si>
    <t>Bathtub, toilet, sink, fittings, mixer</t>
  </si>
  <si>
    <t>Shower wall / shower cubicle</t>
  </si>
  <si>
    <t>Towel warmers</t>
  </si>
  <si>
    <t>Cross-laminated timber</t>
  </si>
  <si>
    <t>Korslimmat trä</t>
  </si>
  <si>
    <t>Garbage Disposer</t>
  </si>
  <si>
    <t>Heating cable, telephony cable, signal cable, optical cable, data cable and weak current cable</t>
  </si>
  <si>
    <t>Värmekabel, telefoni kabel, signalkabel, optisk kabel, datakabel och svagströmskabel</t>
  </si>
  <si>
    <t>Solar cells</t>
  </si>
  <si>
    <t>Siphon</t>
  </si>
  <si>
    <t>Isolated sewer pipes</t>
  </si>
  <si>
    <t>Comments</t>
  </si>
  <si>
    <t>Appendix 6
+ cert. or
test report</t>
  </si>
  <si>
    <t>Appendix 7
+ SDS</t>
  </si>
  <si>
    <t>Appendix 11
+ PVC certificate</t>
  </si>
  <si>
    <t>Appendix 12</t>
  </si>
  <si>
    <t>Project specified documentation - these products should NOT be registered in the portal</t>
  </si>
  <si>
    <t>Nordic Ecolabelling Portal</t>
  </si>
  <si>
    <t>Energy-efficient white goods</t>
  </si>
  <si>
    <t>Energieffektiva vitvaror</t>
  </si>
  <si>
    <t>Emissioner av formaldehyd</t>
  </si>
  <si>
    <t>Ytskikt på golv, tak och väggar</t>
  </si>
  <si>
    <t>Koppar i tappvattenledningar och som fasad- och takmaterial</t>
  </si>
  <si>
    <t>Träslag som inte får användas i Svanenmärkta byggnader</t>
  </si>
  <si>
    <t>Träråvaror</t>
  </si>
  <si>
    <t>Beständigt virke för utomhusbruk</t>
  </si>
  <si>
    <t>Formaldehyde emissions</t>
  </si>
  <si>
    <t>Chemical products</t>
  </si>
  <si>
    <t>Nanoparticles and antibacterial additives</t>
  </si>
  <si>
    <t>Surface layers on floors, ceilings and walls</t>
  </si>
  <si>
    <t xml:space="preserve">Copper in domestic water pipes and as façade and roofing material </t>
  </si>
  <si>
    <t>Tree species not permitted to be used in Nordic Swan Ecolabelled
buildings</t>
  </si>
  <si>
    <t>Wood raw material</t>
  </si>
  <si>
    <t>Durable/resistant wood for outdoor use</t>
  </si>
  <si>
    <t>.</t>
  </si>
  <si>
    <t>O15</t>
  </si>
  <si>
    <t>..</t>
  </si>
  <si>
    <t>O14</t>
  </si>
  <si>
    <t>O16-O21</t>
  </si>
  <si>
    <t>O22</t>
  </si>
  <si>
    <t>O23</t>
  </si>
  <si>
    <t>O24</t>
  </si>
  <si>
    <t>O25</t>
  </si>
  <si>
    <t>O26</t>
  </si>
  <si>
    <t>O27</t>
  </si>
  <si>
    <t>O28</t>
  </si>
  <si>
    <t>O29</t>
  </si>
  <si>
    <t>Bilaga 7
+ SDB</t>
  </si>
  <si>
    <t>Bilaga 11
+ PVC certifikat</t>
  </si>
  <si>
    <t>Bilaga 12</t>
  </si>
  <si>
    <t>Projektspecifik dokumentation - produkter omfattas inte av portalen</t>
  </si>
  <si>
    <t>Nanopartiklar och antibakteriella tillsatser</t>
  </si>
  <si>
    <t>Bbyggprodukter, byggvaror och material</t>
  </si>
  <si>
    <t>Logbook</t>
  </si>
  <si>
    <t xml:space="preserve">Loggbok </t>
  </si>
  <si>
    <t>Construction products, goods
and materials</t>
  </si>
  <si>
    <t>Windows and exterior doors</t>
  </si>
  <si>
    <t>Fönster och ytterdörrar</t>
  </si>
  <si>
    <t>geotextil omfattas inte av materialkrav</t>
  </si>
  <si>
    <t>Utemöbler, lekredskap i trä</t>
  </si>
  <si>
    <t>Outdoor furniture, playgrounds that consist of wood</t>
  </si>
  <si>
    <t>Det är rekommenderat att du först läser igenom kriterierna eller relevanta krav och bilagor innan du börja jobba med matrisen</t>
  </si>
  <si>
    <t>It is highly recommended that you first read the criteria or relevant requirement and appendixes before you start working with the matrix.</t>
  </si>
  <si>
    <t>P6</t>
  </si>
  <si>
    <t>Inbyggda isol.skivor, tätmembran, elrör, avloppsrör, etc väljs separat i portalen + 
P6</t>
  </si>
  <si>
    <t>Trä produkter på olika hålrfasthetklasser var samlat i en kategori</t>
  </si>
  <si>
    <t>3.7.0</t>
  </si>
  <si>
    <t xml:space="preserve">Om du vill hitta en specifik produkt du kan använda sökfunktion I Excel:
Tryck Ctrl + F för att öppna sökrutan. Eftersom alla information ligger i skrivit i koden det är bättre att söka i värden i bladet. För att göra det klicka på ”Alternativ” i sökrutan. Sedan i ”Sök i” fält välja ”Värden”. Skriv den typ du letar efter i ”Sök efter” fält och klicka ”Sök Nästa”
</t>
  </si>
  <si>
    <t>If you want to search for a specific product you can use the search function in excel:
Press Ctrl + F to open the search box. Since most of the information are written in code it is better to search within the values in the sheet. To do that Click on “Option” in the search box. Then in the “look in” field select “Values”. Write the product type you are looking for in “Find what:” field and click “Find next”</t>
  </si>
  <si>
    <t>3.7.1</t>
  </si>
  <si>
    <t>4002 Garageportar</t>
  </si>
  <si>
    <t>omfattas av O25</t>
  </si>
  <si>
    <t>omfattas inte av O25</t>
  </si>
  <si>
    <t>garageportar omfattas av EN 13241 och inte av EN 14351 som beskrivs i kravet</t>
  </si>
  <si>
    <t>omfattas av O6 och O23</t>
  </si>
  <si>
    <t>omfattas inte av O6 och O23</t>
  </si>
  <si>
    <t>t.ex. bottningslist</t>
  </si>
  <si>
    <t>kommentarsfält t.ex. bottningslist</t>
  </si>
  <si>
    <t>omfattas ine av O15</t>
  </si>
  <si>
    <t>3.7.2</t>
  </si>
  <si>
    <t>Det var fel krysat för O27 och O28</t>
  </si>
  <si>
    <t>01 Byggematerialer</t>
  </si>
  <si>
    <t>010 Bindemidler og mørtel</t>
  </si>
  <si>
    <t>01001 Sement</t>
  </si>
  <si>
    <t>01003 Kalkvarer</t>
  </si>
  <si>
    <t>01004 Fasadepuss</t>
  </si>
  <si>
    <t>01005 Tørrmørtel</t>
  </si>
  <si>
    <t>01006 Våtmørtel</t>
  </si>
  <si>
    <t>01007 Ild- og syrefast mørtel</t>
  </si>
  <si>
    <t>01008 Avretningsmasse</t>
  </si>
  <si>
    <t>01099 Bindemidler og annen mørtel</t>
  </si>
  <si>
    <t>011 Byggestein og ballast</t>
  </si>
  <si>
    <t>01101 Betongblokker</t>
  </si>
  <si>
    <t>01102 Teglstein</t>
  </si>
  <si>
    <t>01103 Lettbetong</t>
  </si>
  <si>
    <t>01104 Lettklink blokk</t>
  </si>
  <si>
    <t>01105 Lettklink bjelke</t>
  </si>
  <si>
    <t>01106 Lettklink løs</t>
  </si>
  <si>
    <t>01107 Naturstein</t>
  </si>
  <si>
    <t>01108 Betongrør, teglrør og støpeformer</t>
  </si>
  <si>
    <t>01109 Glassbyggestein</t>
  </si>
  <si>
    <t>01111 Fyllejord</t>
  </si>
  <si>
    <t>01112 Knust steinmateriale</t>
  </si>
  <si>
    <t>01113 Grus</t>
  </si>
  <si>
    <t>Lecablokk (varemerke)</t>
  </si>
  <si>
    <t>Lettbetong blokk</t>
  </si>
  <si>
    <t>Prefab kompositt betongelement</t>
  </si>
  <si>
    <t>Fersk betong</t>
  </si>
  <si>
    <t>012 Bygningsplater</t>
  </si>
  <si>
    <t>01202 Finér</t>
  </si>
  <si>
    <t>01203 Kryssfinér</t>
  </si>
  <si>
    <t>01208 Sponplater</t>
  </si>
  <si>
    <t>01209 OSB plater</t>
  </si>
  <si>
    <t>01212 Gipsplater vegg</t>
  </si>
  <si>
    <t>01213 Sementbaserte plater</t>
  </si>
  <si>
    <t>01214 MDF plater</t>
  </si>
  <si>
    <t>Mosonite-plate (varemerke)</t>
  </si>
  <si>
    <t>Andre plater av massivt tre, lakkert, HDF, LDF</t>
  </si>
  <si>
    <t>Papirbasert HPL</t>
  </si>
  <si>
    <t>013 Isolasjon</t>
  </si>
  <si>
    <t>01302 Celleplast</t>
  </si>
  <si>
    <t>01303 Celleplast, ekstrudert</t>
  </si>
  <si>
    <t>01304 Treull</t>
  </si>
  <si>
    <t>01306 Kantelement/isolering</t>
  </si>
  <si>
    <t>01399 Isolsoleringsmaterialer, øvrig</t>
  </si>
  <si>
    <t>014 Tetningssystem, tape og tetningslister</t>
  </si>
  <si>
    <t>01402 Takpapp</t>
  </si>
  <si>
    <t>01404 Gummimatte</t>
  </si>
  <si>
    <t>01405 Fugebånd</t>
  </si>
  <si>
    <t>01407 Tape/teip</t>
  </si>
  <si>
    <t>01408 Tetningslist</t>
  </si>
  <si>
    <t>01409 Tettningssystem, folie</t>
  </si>
  <si>
    <t>01409 Tettningssystem, flytende membran/smøremembran</t>
  </si>
  <si>
    <t>Brannmansjetter, Våtromsmansjetter, Rørmansjetter</t>
  </si>
  <si>
    <t>015 Armering, stål- og metallprodukter</t>
  </si>
  <si>
    <t>01502 Tilbehør til armering</t>
  </si>
  <si>
    <t>01503 Stangstål</t>
  </si>
  <si>
    <t>01504 Bjelke</t>
  </si>
  <si>
    <t>01505 Plate</t>
  </si>
  <si>
    <t>01506 Hulprofiler og industrirør</t>
  </si>
  <si>
    <t>01507 Perforerte plater og strekkmetall</t>
  </si>
  <si>
    <t>01508 Forbehandlet stål og plater</t>
  </si>
  <si>
    <t>01509 Rustfritt/syrefast- stål og plater</t>
  </si>
  <si>
    <t>01511 Tynnplateprofiler</t>
  </si>
  <si>
    <t>01512 Armeringsnett</t>
  </si>
  <si>
    <t>01599 Armering, stål- og metallprodukter, øvrige</t>
  </si>
  <si>
    <t>016 Tak- og veggbekledning</t>
  </si>
  <si>
    <t>01601 Takstein, betong</t>
  </si>
  <si>
    <t>01602 Takplater</t>
  </si>
  <si>
    <t>01604 Takplater, asfaltsimpregnert</t>
  </si>
  <si>
    <t>01605 Takplater, tilbehør</t>
  </si>
  <si>
    <t>01606 Tak og veggsikkerhet</t>
  </si>
  <si>
    <t>01607 Takstein, tegl</t>
  </si>
  <si>
    <t>017 Kjemisk tekniske varer</t>
  </si>
  <si>
    <t>01701 Betongtilsetninger (Tilsetningsstoffer, betong)</t>
  </si>
  <si>
    <t>01703 Fugemasse (akryl, bitumen, MS, PU og silikon)</t>
  </si>
  <si>
    <t>01704 Asfalt- og tettemasse</t>
  </si>
  <si>
    <t>01705 Kitt og sparkel</t>
  </si>
  <si>
    <t>018 Undergulvsystem</t>
  </si>
  <si>
    <t>01801 Undergulvsystem (i tre)</t>
  </si>
  <si>
    <t>019 Hus, diverse</t>
  </si>
  <si>
    <t>01901 Regnvannssystem</t>
  </si>
  <si>
    <t>01904 Betongtrapper</t>
  </si>
  <si>
    <t>Overflatebehandlet innendørs tretrapp</t>
  </si>
  <si>
    <t>Loftstige og luke</t>
  </si>
  <si>
    <t>01905 Søppel-, inspeksjon-, rengjøring- og røykluker</t>
  </si>
  <si>
    <t>01907 Strekkmetall og ståltrapper</t>
  </si>
  <si>
    <t>01908 Skorsteiner og foringsrør</t>
  </si>
  <si>
    <t>01909 Platebeslag</t>
  </si>
  <si>
    <t>01910 Komposittre</t>
  </si>
  <si>
    <t>Andre fasadeplater (sement, glassfiber, gips, papp)</t>
  </si>
  <si>
    <t>02 Treprodukter</t>
  </si>
  <si>
    <t>020 Trevirke</t>
  </si>
  <si>
    <t>02002 Sperrer</t>
  </si>
  <si>
    <t>02003 Dimensionshøvlet virke</t>
  </si>
  <si>
    <t>02004 Underpanel (rupanel)</t>
  </si>
  <si>
    <t>02005 Underpanel (rupanel) ….</t>
  </si>
  <si>
    <t>02006 Slettpanel</t>
  </si>
  <si>
    <t>02008 Forskalingsvirke</t>
  </si>
  <si>
    <t>021 Konstruksjonsvirke (K-virke)</t>
  </si>
  <si>
    <t>02111 Stillasvirke</t>
  </si>
  <si>
    <t>02101-02110 Ulike fasthetskalsser</t>
  </si>
  <si>
    <t>022 Utvendig bekledningsvirke/Ytterbekledning</t>
  </si>
  <si>
    <t>02201 Ytterpanel (Utvendig kledning)</t>
  </si>
  <si>
    <t>02202 Ytterpanel (Utvendig kledning) - Behandlet</t>
  </si>
  <si>
    <t>023 Trykkimpregnert virke</t>
  </si>
  <si>
    <t>02301 Impregnert trebeskyttelsesklasse NTR/M</t>
  </si>
  <si>
    <t>02302 Impregnert trebeskyttelsesklasse NTR/A</t>
  </si>
  <si>
    <t>02303 Impregnert trebeskyttelsesklasse NTR/AB</t>
  </si>
  <si>
    <t>02304 Impregnert trebeskyttelsesklasse NTR/B</t>
  </si>
  <si>
    <t>02305 Brannimpregnert</t>
  </si>
  <si>
    <t>024 Varmebehandlet virke</t>
  </si>
  <si>
    <t>025 Treelement</t>
  </si>
  <si>
    <t>02501 Limtrebjelke</t>
  </si>
  <si>
    <t>02502 Limtresøyler</t>
  </si>
  <si>
    <t>02503 I-bjelke</t>
  </si>
  <si>
    <t>02504 I-bjelke</t>
  </si>
  <si>
    <t>02505 Finértre</t>
  </si>
  <si>
    <t>03 Innredningsmaterialer og maling</t>
  </si>
  <si>
    <t>030 Keramiske Varer</t>
  </si>
  <si>
    <t>03002 Festemasse, tetningsmasse og tilbehør</t>
  </si>
  <si>
    <t>03003 Fliser</t>
  </si>
  <si>
    <t>03004 Mosaikk</t>
  </si>
  <si>
    <t>031 Gulv</t>
  </si>
  <si>
    <t>03101 Massive tregulv, furu og gran</t>
  </si>
  <si>
    <t>03102 Parkett</t>
  </si>
  <si>
    <t>03103 Laminat</t>
  </si>
  <si>
    <t>03104 Plastgulv</t>
  </si>
  <si>
    <t>03105 Linoleum</t>
  </si>
  <si>
    <t>03106 Teppe</t>
  </si>
  <si>
    <t>03108 Gulvlister/lister</t>
  </si>
  <si>
    <t>03109 Entrématte</t>
  </si>
  <si>
    <t>03110 Massive tregulv - Løvtre</t>
  </si>
  <si>
    <t>03111 Gummigulv</t>
  </si>
  <si>
    <t>03112 Finérgulv</t>
  </si>
  <si>
    <t>Kork</t>
  </si>
  <si>
    <t>Nivålister av tre</t>
  </si>
  <si>
    <t>03001 Fliser (glassert)</t>
  </si>
  <si>
    <t>032 Tapet</t>
  </si>
  <si>
    <t>03201 Tapet</t>
  </si>
  <si>
    <t>03202 Våtromstapet</t>
  </si>
  <si>
    <t>03203 Vev og fiberduk</t>
  </si>
  <si>
    <t>Glassfibervev/glassfiberduk</t>
  </si>
  <si>
    <t>033 Innertak- og veggsystemer</t>
  </si>
  <si>
    <t>03301 Takplater</t>
  </si>
  <si>
    <t>03303 Vegg- og dekorpanel</t>
  </si>
  <si>
    <t>034 Malingsprodukter</t>
  </si>
  <si>
    <t>03401 Primer/grunning, utendørs</t>
  </si>
  <si>
    <t>03402 Fasademaling, utendørs</t>
  </si>
  <si>
    <t>03403 Takmaling, utendørs</t>
  </si>
  <si>
    <t>03404 Vegg- og takmaling, innendørs</t>
  </si>
  <si>
    <t>03405 Snekkermaling, innendørs</t>
  </si>
  <si>
    <t>03406 Gulvmaling,-olje,-lut og -såpe</t>
  </si>
  <si>
    <t>03407 Oljer og trebeskyttelse</t>
  </si>
  <si>
    <t>03408 Øvrig maling</t>
  </si>
  <si>
    <t>03410 Snekkermaling, utendørs</t>
  </si>
  <si>
    <t>035 Interiør i tre</t>
  </si>
  <si>
    <t>03501 Justert last</t>
  </si>
  <si>
    <t>Overflatebehandlet tretrapp, innvendig</t>
  </si>
  <si>
    <t>03506 Trelist - Ubehandlet</t>
  </si>
  <si>
    <t>03507 Trelist - Behandlet</t>
  </si>
  <si>
    <t>03508 Trefiberlist - Behandlet og ubehandlet</t>
  </si>
  <si>
    <t>03509 Trefiberlist - Foliert</t>
  </si>
  <si>
    <t>03510 Trefiberlist - Finér</t>
  </si>
  <si>
    <t>03511 Løvtrelist - Ubehandlet</t>
  </si>
  <si>
    <t>03512 Løvtrelist - Behandlet</t>
  </si>
  <si>
    <t>03502-03505 Innvendig panel</t>
  </si>
  <si>
    <t>04 Interiør- og snekkerprodukter</t>
  </si>
  <si>
    <t>040 Dører</t>
  </si>
  <si>
    <t>04001 Ytterdører</t>
  </si>
  <si>
    <t>04002 Garasjeporter</t>
  </si>
  <si>
    <t>04003 Innerdører</t>
  </si>
  <si>
    <t>04004 Hvelving/buegang</t>
  </si>
  <si>
    <t>04006 Massive speildører, innendørs</t>
  </si>
  <si>
    <t>04009 Boddør, innendørs</t>
  </si>
  <si>
    <t>04010 Boddør, utendørs</t>
  </si>
  <si>
    <t>Branndør</t>
  </si>
  <si>
    <t>Løse terskler</t>
  </si>
  <si>
    <t>041 Vindu og glassprodukter</t>
  </si>
  <si>
    <t>04102 Glass</t>
  </si>
  <si>
    <t>04113 Plastvindu (PVC)</t>
  </si>
  <si>
    <t>04114 Vindu, aluminium</t>
  </si>
  <si>
    <t>04115 Balkongdør, aluminium</t>
  </si>
  <si>
    <t>042 Kjøkkeninnredning</t>
  </si>
  <si>
    <t>04202 Benkeplater</t>
  </si>
  <si>
    <t>04203 Kjøkkeninnredning, øvrige</t>
  </si>
  <si>
    <t>Kjøkkenstamme</t>
  </si>
  <si>
    <t>Skapdører og skuffefronter</t>
  </si>
  <si>
    <t>043 Baderomsinnredning</t>
  </si>
  <si>
    <t>Baderomsskap/kommoder</t>
  </si>
  <si>
    <t>04303 Badstue</t>
  </si>
  <si>
    <t>Badekar, toalettsete, servant/vask, armaturer, blandebatteri</t>
  </si>
  <si>
    <t>Dusj/dusjkabinett</t>
  </si>
  <si>
    <t>Håndkletørker</t>
  </si>
  <si>
    <t>044 Utstyr</t>
  </si>
  <si>
    <t>04401 Vindusbrett</t>
  </si>
  <si>
    <t>04403 Spileelementer</t>
  </si>
  <si>
    <t>04404 Radiatorskjuler</t>
  </si>
  <si>
    <t>045 Lager</t>
  </si>
  <si>
    <t>04501 Skyvedør og foldedør</t>
  </si>
  <si>
    <t>04502 Hyllesystem</t>
  </si>
  <si>
    <t>04503 Kurvsystem</t>
  </si>
  <si>
    <t>05 Festemidler</t>
  </si>
  <si>
    <t>050 Spiker</t>
  </si>
  <si>
    <t>051 Skruer</t>
  </si>
  <si>
    <t>052 Bolter, muttere og skiver</t>
  </si>
  <si>
    <t>053 Nagler, popnagler og naglemutter</t>
  </si>
  <si>
    <t>054 Plugg og Ekspansjonsbolter</t>
  </si>
  <si>
    <t>060 Lås og dørhåndtak</t>
  </si>
  <si>
    <t>07 Sikkerhet</t>
  </si>
  <si>
    <t>070 Sikkerhet</t>
  </si>
  <si>
    <t>07001 Alarm</t>
  </si>
  <si>
    <t>07002 Safe/Verdiskap</t>
  </si>
  <si>
    <t>07003 Brannsikkerhet</t>
  </si>
  <si>
    <t>07099 Sikkerhet, øvrige</t>
  </si>
  <si>
    <t>08 Hage</t>
  </si>
  <si>
    <t>080 Tilbehør hage</t>
  </si>
  <si>
    <t>08001 Heller og belegningsstein (sement og tegl)</t>
  </si>
  <si>
    <t>08002 Hagemøbler</t>
  </si>
  <si>
    <t>08003 Dammer og hageornamenter</t>
  </si>
  <si>
    <t>08004 Flagg og flaggstenger</t>
  </si>
  <si>
    <t>08005 Tilbehør hage</t>
  </si>
  <si>
    <t>08006 Lekeapparater</t>
  </si>
  <si>
    <t>08008 Grill og utendørs matlaging</t>
  </si>
  <si>
    <t>08010 Drivhus og plantekasser</t>
  </si>
  <si>
    <t>08011 Jord- og jordforbedringsprodukter, innpakket</t>
  </si>
  <si>
    <t>08012 Vanningsartikler</t>
  </si>
  <si>
    <t>08014 Støttemurer og system</t>
  </si>
  <si>
    <t>08015 Busker</t>
  </si>
  <si>
    <t>08016 Trær</t>
  </si>
  <si>
    <t>08017 Øvrige planter</t>
  </si>
  <si>
    <t>08018 Plantevernmidler og feller</t>
  </si>
  <si>
    <t>08099 Hageprodukter, øvrige</t>
  </si>
  <si>
    <t>10 Byggelement</t>
  </si>
  <si>
    <t>100 Byggelement</t>
  </si>
  <si>
    <t>10002 Takstoler</t>
  </si>
  <si>
    <t>10003 Veggelement</t>
  </si>
  <si>
    <t>10004 Undertak/rupanel</t>
  </si>
  <si>
    <t>10007 Karnapp</t>
  </si>
  <si>
    <t>10011 Støpeformer</t>
  </si>
  <si>
    <t>Krysslimt tre (KL-tre)</t>
  </si>
  <si>
    <t>11 Husholdningsartikler</t>
  </si>
  <si>
    <t>112 Møbler</t>
  </si>
  <si>
    <t>11213 Oppbevaringsmøbler</t>
  </si>
  <si>
    <t>11214 Garderobemøbler</t>
  </si>
  <si>
    <t>11215 Entremøbler, Speil</t>
  </si>
  <si>
    <t>11216 Hyller</t>
  </si>
  <si>
    <t>18 El-artikler</t>
  </si>
  <si>
    <t>180 Hvitevarer</t>
  </si>
  <si>
    <t>18002 Kjøkkenvifte</t>
  </si>
  <si>
    <t>18003 Kjøle-, fryse- og svalskap</t>
  </si>
  <si>
    <t>18004 Oppvaskmaskin</t>
  </si>
  <si>
    <t>18005 Vaskemaskin og tørketrommel</t>
  </si>
  <si>
    <t>18006 Hvitevarer, øvrige</t>
  </si>
  <si>
    <t>18099 Hvitevarer, øvrige</t>
  </si>
  <si>
    <t>Avfallskvern</t>
  </si>
  <si>
    <t>181 Elektriske apparater</t>
  </si>
  <si>
    <t>18101 Mikrobølgeovner og varmeskap</t>
  </si>
  <si>
    <t>18102 Elektriske husholdningsapparater</t>
  </si>
  <si>
    <t>18103 Støvsuger</t>
  </si>
  <si>
    <t>18104 Forbrukerelektronikk</t>
  </si>
  <si>
    <t>18105 TV, video og lyd</t>
  </si>
  <si>
    <t>18199 Elektriske apparater, øvrige</t>
  </si>
  <si>
    <t>182 Belysning</t>
  </si>
  <si>
    <t>18201 Innendørsbelysning</t>
  </si>
  <si>
    <t>18202 Utendørsbelysning</t>
  </si>
  <si>
    <t>18203 Lommelykt, lyspærer og lysrør</t>
  </si>
  <si>
    <t>18204 Arbeidsplassbelysning</t>
  </si>
  <si>
    <t>18299 Belysning, øvrig</t>
  </si>
  <si>
    <t>183 El-installasjonsmaterialer</t>
  </si>
  <si>
    <t>18301 Kabel (bare sterkstrøm over 120 V)</t>
  </si>
  <si>
    <t>18302 Ferdigmonterte kabler (bare sterkstrøm over 120 V)</t>
  </si>
  <si>
    <t>18303 El-installasjonsmateriale</t>
  </si>
  <si>
    <t>Varmekabel</t>
  </si>
  <si>
    <t>18304 Sikringsskap/el-tavle</t>
  </si>
  <si>
    <t>18306 Batterier, batteriladere, transformatorer</t>
  </si>
  <si>
    <t>184 El-aggregat</t>
  </si>
  <si>
    <t>18401 El-aggregat</t>
  </si>
  <si>
    <t>18499 El-aggregat, øvrig</t>
  </si>
  <si>
    <t>20 Varme og Sanitær</t>
  </si>
  <si>
    <t>200 Varme</t>
  </si>
  <si>
    <t>20002 Automatisering</t>
  </si>
  <si>
    <t>20003 Ekspansjonstank og system</t>
  </si>
  <si>
    <t>20004 Kjel og varmevekslere for større enheter</t>
  </si>
  <si>
    <t>20005 Kjel og varmevekslere for eneboliger</t>
  </si>
  <si>
    <t>20006 Oljebrenner</t>
  </si>
  <si>
    <t>20007 Varmtvannsbreder</t>
  </si>
  <si>
    <t>20008 Elpatroner og reservedeler til kjeler</t>
  </si>
  <si>
    <t>20009 Varmepumper</t>
  </si>
  <si>
    <t>20010 Solfangersystem</t>
  </si>
  <si>
    <t>20012 Termostatiske blandingsventil</t>
  </si>
  <si>
    <t>20013 Radiatorer og varmeelement</t>
  </si>
  <si>
    <t>201 Sanitær</t>
  </si>
  <si>
    <t>20101 Badekar</t>
  </si>
  <si>
    <t>20102 Servanter</t>
  </si>
  <si>
    <t>20103 Toaletter/WC</t>
  </si>
  <si>
    <t>20105 Dusjkabinett, dusjvegger og dører</t>
  </si>
  <si>
    <t>20107 Sanitærarmatur/blandebatteri</t>
  </si>
  <si>
    <t>202 Grunn</t>
  </si>
  <si>
    <t>20201 Grunnavløp</t>
  </si>
  <si>
    <t>20202 Trykkrør</t>
  </si>
  <si>
    <t>20204 Støpejernsrør</t>
  </si>
  <si>
    <t>20205 Brønner</t>
  </si>
  <si>
    <t>20206 Kumlokk</t>
  </si>
  <si>
    <t>20207 Overann</t>
  </si>
  <si>
    <t>20208 Drenering</t>
  </si>
  <si>
    <t>20209 VA-rørkoblinger</t>
  </si>
  <si>
    <t>20210 Reparasjon og anboring</t>
  </si>
  <si>
    <t>20211 Geotekstil og grunnprodukter</t>
  </si>
  <si>
    <t>20212 Grunn- og fuktisolasjon</t>
  </si>
  <si>
    <t>20213 Tanker og utskillere</t>
  </si>
  <si>
    <t>203 Slanger og slangekoblinger</t>
  </si>
  <si>
    <t>204 Stålrør</t>
  </si>
  <si>
    <t>205 Installasjonssystem</t>
  </si>
  <si>
    <t>20501 Kobberrør</t>
  </si>
  <si>
    <t>20502 Kapillær- og kobberrørdeler</t>
  </si>
  <si>
    <t>20503 Rørkoblinger, metall</t>
  </si>
  <si>
    <t>20504 Trykkluftsystem</t>
  </si>
  <si>
    <t>20506 Vannbåren gulvvarme</t>
  </si>
  <si>
    <t>20507 Avløpssystem, støpejern</t>
  </si>
  <si>
    <t>20510 Gulvbrønner</t>
  </si>
  <si>
    <t>20513 VVS røroppheng</t>
  </si>
  <si>
    <t>Vannlås</t>
  </si>
  <si>
    <t>Isolert avløpsrør</t>
  </si>
  <si>
    <t>206 Pumper</t>
  </si>
  <si>
    <t>21 Ventilasjon</t>
  </si>
  <si>
    <t>210 Ventilasjon</t>
  </si>
  <si>
    <t>21004 Luftventil, tilluft/avtrekk</t>
  </si>
  <si>
    <t>21005 Vifter</t>
  </si>
  <si>
    <t>21006 Slanger og fleksible rør</t>
  </si>
  <si>
    <t>24 Inneklima</t>
  </si>
  <si>
    <t>240 Oppvarming</t>
  </si>
  <si>
    <t>24001 Elektrisk oppvarming</t>
  </si>
  <si>
    <t>24002 Gulvvarme</t>
  </si>
  <si>
    <t>24003 Vedovn</t>
  </si>
  <si>
    <t>24005 Oljekjel og parafinkamin</t>
  </si>
  <si>
    <t>24099 Oppvarming, øvrig</t>
  </si>
  <si>
    <t>24101 Klimaanlegg/aircondition</t>
  </si>
  <si>
    <r>
      <t xml:space="preserve">01207 Laminatskiver og </t>
    </r>
    <r>
      <rPr>
        <sz val="11"/>
        <color rgb="FFFF0000"/>
        <rFont val="Calibri"/>
        <family val="2"/>
        <scheme val="minor"/>
      </rPr>
      <t>limtre</t>
    </r>
  </si>
  <si>
    <t>Energieffektive hvitevarer</t>
  </si>
  <si>
    <t>Utslipp av formaldehyd</t>
  </si>
  <si>
    <t>Kjemiske produkter</t>
  </si>
  <si>
    <t>Byggeprodukter, byggevarer og materialer</t>
  </si>
  <si>
    <t>Nanopartikler og antibaktrielle tilsetningsstoffer</t>
  </si>
  <si>
    <t>Belegg på gulv, tak og vegger</t>
  </si>
  <si>
    <t>Vinduer og ytterdører</t>
  </si>
  <si>
    <t>Kobber i vannrør og som fasade- og takmateriale</t>
  </si>
  <si>
    <t>Forbudte tresorter</t>
  </si>
  <si>
    <t>Treråvarer</t>
  </si>
  <si>
    <t>Holdbart trevirke til utendørsforbruk</t>
  </si>
  <si>
    <t>PDB</t>
  </si>
  <si>
    <t>Bilag 12</t>
  </si>
  <si>
    <t>Prosjektspesifikk dokumentasjon - produkter omfattes ikke av portalen</t>
  </si>
  <si>
    <t>Bilag 7 
+ SDB</t>
  </si>
  <si>
    <t>Bilag 6 
+ sertifikat eller testrapport</t>
  </si>
  <si>
    <t>Bilag 9 
+ PDB</t>
  </si>
  <si>
    <t>Bilag 11 
+ PVC sertifikat</t>
  </si>
  <si>
    <t>01002 Tilsetningsstoffer</t>
  </si>
  <si>
    <t>Veiledning til produktmatrisen</t>
  </si>
  <si>
    <t>http://www.svanemerket.no/svanens-krav/byggevarer-og-hus/hus/</t>
  </si>
  <si>
    <t xml:space="preserve">Om du vil finne en spesifikk kategori kan du bruke søkefunksjonen i excel: Ctrl + B. Trykk deretter på "Alternativer", og skift "Søk i:" fra "Formler" til "verdier", deretter kan du søke på kategorier/produkttyper. 
</t>
  </si>
  <si>
    <t>Byggeprodukter:</t>
  </si>
  <si>
    <t>Tetningsprodukter for vegg, gulv og tak.</t>
  </si>
  <si>
    <t>Tre som impregneres mot råte og mugg.</t>
  </si>
  <si>
    <t>Komposittre.</t>
  </si>
  <si>
    <t>Innvendig bekledning i plast for gulv, tak og gulv.</t>
  </si>
  <si>
    <t>Innendørs/utendørs- maling, lim, fug, sparkel og mørtel.</t>
  </si>
  <si>
    <t>Tilsetningsstoffer i betong.</t>
  </si>
  <si>
    <t>Trebaserte produkter</t>
  </si>
  <si>
    <t>Massivtre.</t>
  </si>
  <si>
    <t>Dører og vinduer.</t>
  </si>
  <si>
    <t>Utemøbler og lekeapparat i tre.</t>
  </si>
  <si>
    <t>Hvitevarer</t>
  </si>
  <si>
    <t>Gjelder også hvitevarer til storkjøkken i barnehage og skoler.</t>
  </si>
  <si>
    <t>Øvrige:</t>
  </si>
  <si>
    <t>Elsystem: Kun kabler over 100V og elinstallasjonsrør.</t>
  </si>
  <si>
    <t>Byggbeslag (eksempelvis lås, håndtak, hullplater, hengsler)</t>
  </si>
  <si>
    <t>Bagatellgrense</t>
  </si>
  <si>
    <t>O6</t>
  </si>
  <si>
    <t>PDS (product data sheet)</t>
  </si>
  <si>
    <t>Produktmatrisen er et verktøy for å finne produktkategorier som omfattes av miljømerkingskravene i "089 Småhus, leilighetsbygg, barnehager og skoler", samt hvilken dokumentasjon disse skal deklarere.</t>
  </si>
  <si>
    <t>Mer informasjon om miljømerkingskravene finner du her:</t>
  </si>
  <si>
    <t>Det anbefales å lese disse kravene og relevante bilag før du orienterer deg i produktmatrisen.</t>
  </si>
  <si>
    <t>Under finner du en rekke kategorier av byggprodukter. Dersom produktet du leter etter ikke går innunder noen av kategoriene, er det sannsynlig at produktet ikke omfattes av kriteriene og derfor ikke skal registreres i husproduktportalen (HPP). For den detaljerte produktoppdelingen, se fliken "Product Matrix". Kategoriene bygger på den svenske standarden BK04.</t>
  </si>
  <si>
    <t>Eksempel på produktkategorier som omfattes av miljømerkingskravene er:</t>
  </si>
  <si>
    <t>Termisk, akustisk og teknisk isolasjon.</t>
  </si>
  <si>
    <t>Innvendig og utvendig bygnings- og fasadeplater.</t>
  </si>
  <si>
    <t>Avløpsrør, kabler (sterkstrøm), el-installasjonsrør og plastrør sentralstøvsuger.</t>
  </si>
  <si>
    <t>Gulv og gulvbekledning.</t>
  </si>
  <si>
    <t>Veggbekledning i keramiske- og steinmaterialer</t>
  </si>
  <si>
    <t>Kjøkken og baderomsinnredning, eksempelvis skap, benkeskiver, speil, dusjvegg og sprutbeskyttelse.</t>
  </si>
  <si>
    <t>Kjemiske produkter i flytende, gass eller fast form.</t>
  </si>
  <si>
    <t>Finér, kryssfinér, laminat, OSB, MDF/HDF, sponplater og lignende.</t>
  </si>
  <si>
    <t>Tregulv.</t>
  </si>
  <si>
    <t>Faste hvitevarer som vaskemaskin, tørketrommel, kjøle- og fryseskap, oppvaskmaskin, komfyr og kjøkkenvifte.</t>
  </si>
  <si>
    <t>Deler av ventilasjonssystem i kontakt med tilluft.</t>
  </si>
  <si>
    <t>Produkter som brukes i svært liten grad eller har begrenset påvirkning på miljø eller helse, er ikke kravstilt og skal derfor ikke registreres i Husproduktportalen. Eksempel på slike produkter er listet nedenfor:</t>
  </si>
  <si>
    <t>Maling for reparasjon av skader på hvitevarer, innredning og liknende.</t>
  </si>
  <si>
    <t>Rustbeskyttelse for rekkverk og balkong, eksempelvis etter sveising eller i skruehull.</t>
  </si>
  <si>
    <t>Spiker, skruer, mutter, hengsler, bolter og liknende festemidler.</t>
  </si>
  <si>
    <t>Plastprodukter som brikker, plastdistanser, rør- bend og muffer, rør for hvitevarer og liknende.</t>
  </si>
  <si>
    <t>bara delar i kontakt med tilluften (inkl. takhuv, kombihuv och filter i dessa)</t>
  </si>
  <si>
    <t>3.7.3</t>
  </si>
  <si>
    <t>förtydlingande</t>
  </si>
  <si>
    <t>ej om kortlingar,
vindskivor eller hjälpkarmar</t>
  </si>
  <si>
    <t>3.7.3.</t>
  </si>
  <si>
    <t>enligt bakgrundsdokument dessa typer omfattas inte av O28</t>
  </si>
  <si>
    <t>X (trä paneller i bastu)</t>
  </si>
  <si>
    <t>3.8.0</t>
  </si>
  <si>
    <t>O28 ej omfattas</t>
  </si>
  <si>
    <t xml:space="preserve">O28 träpaneller omfattas </t>
  </si>
  <si>
    <t>Enligt O29 invändig panel omfattas</t>
  </si>
  <si>
    <t>O24 ej omfattas</t>
  </si>
  <si>
    <t xml:space="preserve">O24 omfattas innerdörrar </t>
  </si>
  <si>
    <t xml:space="preserve">O24 omfattas foljerade lister </t>
  </si>
  <si>
    <t>01 Rakennusmateriaalit</t>
  </si>
  <si>
    <t>010 Sidosaineet ja laastit</t>
  </si>
  <si>
    <t>01001 Sementti</t>
  </si>
  <si>
    <t>01002 Laastin sidosaineet</t>
  </si>
  <si>
    <t>01003 Kalkkituotteet</t>
  </si>
  <si>
    <t>01004 Julkisivun pintarappauslaasti</t>
  </si>
  <si>
    <t>01005 Kuivalaastit</t>
  </si>
  <si>
    <t>01006 Märkälaastit</t>
  </si>
  <si>
    <t>01007 Tulen- ja haponkestävät muurauslaastit</t>
  </si>
  <si>
    <t>01008 Tasoitemassat</t>
  </si>
  <si>
    <t>01099 Muut sidosaineet ja laastit</t>
  </si>
  <si>
    <t>011 Rakennusharkot ja täyteaineet</t>
  </si>
  <si>
    <t>01101 Betoniharkot</t>
  </si>
  <si>
    <t>01102 Tiilet</t>
  </si>
  <si>
    <t>01103 Kevytbetoni</t>
  </si>
  <si>
    <t>Kevytbetoniharkot</t>
  </si>
  <si>
    <t>01104 Kevytsoraharkot</t>
  </si>
  <si>
    <t>01105 Kevytsorapalkit</t>
  </si>
  <si>
    <t>01106 Kevytsora, irrallinen</t>
  </si>
  <si>
    <t>01107 Luonnonkivet</t>
  </si>
  <si>
    <t>01108 Betoniputket, tiiliputket ja muotit</t>
  </si>
  <si>
    <t>01109 Lasitiilet</t>
  </si>
  <si>
    <t>01110 Hiekka</t>
  </si>
  <si>
    <t>01111 Täyttömaa</t>
  </si>
  <si>
    <t>01112 Kalliomurske</t>
  </si>
  <si>
    <t>01113 Sora</t>
  </si>
  <si>
    <t>Leca-harkot</t>
  </si>
  <si>
    <t>Esivalmistetut komposiittibetonielementit</t>
  </si>
  <si>
    <t>Tuore betoni</t>
  </si>
  <si>
    <t>012 Levymateriaalit</t>
  </si>
  <si>
    <t>01202 Vaneriviilu</t>
  </si>
  <si>
    <t>01203 Vaneri</t>
  </si>
  <si>
    <t>01207 Lamelli- ja liimalevyt</t>
  </si>
  <si>
    <t>01208 Lastulevyt</t>
  </si>
  <si>
    <t>01209 OSB-levyt</t>
  </si>
  <si>
    <t>01211 Muovilaminaatti</t>
  </si>
  <si>
    <t>01212 Seinäkipsilevyt</t>
  </si>
  <si>
    <t>01213 Sementtipohjaiset levyt</t>
  </si>
  <si>
    <t>01214 MDF-levyt</t>
  </si>
  <si>
    <t>Masoniittilevyt</t>
  </si>
  <si>
    <t>Muut massiivipuulevyt, liimapuu, HDF, LDF</t>
  </si>
  <si>
    <t>Paperipohjaiset HPL-levyt</t>
  </si>
  <si>
    <t>013 Eristemateriaalit</t>
  </si>
  <si>
    <t>01301 Mineraalivilla</t>
  </si>
  <si>
    <t>01302 Paisutettu solumuovi</t>
  </si>
  <si>
    <t>01303 Suulakepuristettu solumuovi</t>
  </si>
  <si>
    <t>01304 Lastuvilla</t>
  </si>
  <si>
    <t>01305 Vaahtomuovi</t>
  </si>
  <si>
    <t>01306 Reunaelementit/eristys</t>
  </si>
  <si>
    <t>01399 Muut eristemateriaalit</t>
  </si>
  <si>
    <t>014 Kosteudeneristysjärjestelmä, teipit ja tiivistelistat</t>
  </si>
  <si>
    <t>01404 Kumilevyt</t>
  </si>
  <si>
    <t>01405 Saumanauhat</t>
  </si>
  <si>
    <t>01406 Muovikelmut</t>
  </si>
  <si>
    <t>01407 Teipit</t>
  </si>
  <si>
    <t>01408 Tiivistelistat</t>
  </si>
  <si>
    <t>01409 Kosteudeneristysjärjestelmä (kalvot)</t>
  </si>
  <si>
    <t>01409 Kosteudeneristysjärjestelmä (nestemäinen tiivistekalvo)</t>
  </si>
  <si>
    <t>Kuminauha</t>
  </si>
  <si>
    <t>Palosuojamansetit, märkätilamansetit, putkimansetit</t>
  </si>
  <si>
    <t>015 Raudoitus, teräs- ja metallituotteet</t>
  </si>
  <si>
    <t>01501 Raudoitusteräs</t>
  </si>
  <si>
    <t>01502 Muottimateriaali</t>
  </si>
  <si>
    <t>01503 Tankoteräs</t>
  </si>
  <si>
    <t>01504 Palkit</t>
  </si>
  <si>
    <t>01505 Metallilevyt</t>
  </si>
  <si>
    <t>01506 Putkipalkit ja teollisuusputket</t>
  </si>
  <si>
    <t>01507 Rei'itetyt levyt ja metalliverkot</t>
  </si>
  <si>
    <t>01508 Esikäsitelty teräs ja levyt</t>
  </si>
  <si>
    <t>01509 Ruostumaton ja haponkestävä teräs ja levyt</t>
  </si>
  <si>
    <t>01510 Metallit</t>
  </si>
  <si>
    <t>01511 Ohutlevyprofiilit</t>
  </si>
  <si>
    <t>01512 Raudoitusverkot</t>
  </si>
  <si>
    <t>01599 Muut raudoitus-, teräs- ja metallituotteet</t>
  </si>
  <si>
    <t>016 Katto- ja seinäpäällysteet</t>
  </si>
  <si>
    <t>01601 Kattotiilet, betoni</t>
  </si>
  <si>
    <t>01602 Kattopellit</t>
  </si>
  <si>
    <t>01605 Kattopeltitarvikkeet</t>
  </si>
  <si>
    <t>01606 Kattoturvatuotteet ja tikkaat</t>
  </si>
  <si>
    <t>01607 Kattotiilet, savitiili</t>
  </si>
  <si>
    <t>017 Kemiallis-tekniset tuotteet</t>
  </si>
  <si>
    <t>01701 Betonin lisäaineet</t>
  </si>
  <si>
    <t>01702 Liimat</t>
  </si>
  <si>
    <t>01703 Saumamassat</t>
  </si>
  <si>
    <t>01704 Bitumi- ja tiivistemassat</t>
  </si>
  <si>
    <t>01705 Kitit ja tasoitteet</t>
  </si>
  <si>
    <t xml:space="preserve">018 Aluslattiajärjestelmät </t>
  </si>
  <si>
    <t xml:space="preserve">01801 Puiset aluslattiajärjestelmät </t>
  </si>
  <si>
    <t>019 Talon lisätarvikkeet</t>
  </si>
  <si>
    <t>01901 Sadevesijärjestelmät</t>
  </si>
  <si>
    <t>01904 Betoniportaat</t>
  </si>
  <si>
    <t>Pintakäsitellyt puiset portaat sisätiloissa</t>
  </si>
  <si>
    <t>Ullakkoportaat</t>
  </si>
  <si>
    <t>01905 Roska-, tarkastus-, puhdistus- ja savuluukut</t>
  </si>
  <si>
    <t>01907 Ritilät ja teräsportaat</t>
  </si>
  <si>
    <t>01908 Savupiiput ja pinnoitteet</t>
  </si>
  <si>
    <t>01909 Pellitykset</t>
  </si>
  <si>
    <t>01910 Puukomposiitti</t>
  </si>
  <si>
    <t>Muut julkisivupaneelit (sementti, lasikuitu, rappaus, pahvi)</t>
  </si>
  <si>
    <t>02 Puutuotteet</t>
  </si>
  <si>
    <t>020 Puutavara</t>
  </si>
  <si>
    <t>02002 Parrut</t>
  </si>
  <si>
    <t>02003 Mitallistettu puutavara</t>
  </si>
  <si>
    <t>02004 Raakaponttilauta</t>
  </si>
  <si>
    <t>02005 Raakaponttilauta, ympäripontattu</t>
  </si>
  <si>
    <t>02006 Höylätty pontti</t>
  </si>
  <si>
    <t>02008 Muottipuutavara</t>
  </si>
  <si>
    <t>021 Lujuusluokiteltu sahatavara</t>
  </si>
  <si>
    <t>02101-02110 Eri lujuusluokat</t>
  </si>
  <si>
    <t>02111 Telinepuutavara</t>
  </si>
  <si>
    <t>022 Ulkoverhouspuutavara</t>
  </si>
  <si>
    <t>02201 Ulkovuorilaudat</t>
  </si>
  <si>
    <t>02202 Ulkovuorilaudat, käsitellyt</t>
  </si>
  <si>
    <t>023 Painekyllästetty puutavara</t>
  </si>
  <si>
    <t>02301 Kyllästetty puunsuojaluokka NTR/M</t>
  </si>
  <si>
    <t>02302 Kyllästetty puunsuojaluokka NTR/A</t>
  </si>
  <si>
    <t>02303 Kyllästetty puunsuojaluokka NTR/AB</t>
  </si>
  <si>
    <t>02304 Kyllästetty puunsuojaluokka NTR/B</t>
  </si>
  <si>
    <t>02305 Palosuojakäsitelty</t>
  </si>
  <si>
    <t>024 Lämpökäsitelty puutavara</t>
  </si>
  <si>
    <t>025 Puuelementit</t>
  </si>
  <si>
    <t>02501 Liimapuupalkit</t>
  </si>
  <si>
    <t>02502 Liimapuupilarit</t>
  </si>
  <si>
    <t>02503 Kevytvälituet</t>
  </si>
  <si>
    <t>02504 Kevytpalkit</t>
  </si>
  <si>
    <t>02505 Kertopuu</t>
  </si>
  <si>
    <t>03 Sisustusmateriaalit ja maalit</t>
  </si>
  <si>
    <t>030 Keraamiset tarvikkeet</t>
  </si>
  <si>
    <t>03001 Kaakelit</t>
  </si>
  <si>
    <t>03002 Kiinnitys- ja saumamassat ja tarvikkeet</t>
  </si>
  <si>
    <t>03003 Klinkkeri</t>
  </si>
  <si>
    <t>03004 Mosaiikkilaatat</t>
  </si>
  <si>
    <t>031 Lattiatarvikkeet</t>
  </si>
  <si>
    <t>03101 Massiivipuulattiat, mänty ja kuusi</t>
  </si>
  <si>
    <t>03102 Parkettiattiat</t>
  </si>
  <si>
    <t>03103 Laminaattilattiat</t>
  </si>
  <si>
    <t>03104 Muovilattiat</t>
  </si>
  <si>
    <t>03105 Linoleumlattiat</t>
  </si>
  <si>
    <t>03106 Kokolattiamatot</t>
  </si>
  <si>
    <t>03108 Lattialistat</t>
  </si>
  <si>
    <t>03109 Ovimatot</t>
  </si>
  <si>
    <t>03110 Massiivipuulattiat, jalopuu</t>
  </si>
  <si>
    <t>03111 Kumilattiat</t>
  </si>
  <si>
    <t>03112 Vanerilattiat</t>
  </si>
  <si>
    <t>Korkkilattiat</t>
  </si>
  <si>
    <t>Puiset tasolistat</t>
  </si>
  <si>
    <t>032 Tapetit</t>
  </si>
  <si>
    <t>03201 Tapetit</t>
  </si>
  <si>
    <t>03202 Seinäpäällysteet märkätiloihin</t>
  </si>
  <si>
    <t>03203 Kankaat ja kuitukankaat</t>
  </si>
  <si>
    <t>Lasikuitukangas/lasikuituverkko</t>
  </si>
  <si>
    <t>033 Sisäkatto- ja seinäjärjestelmät</t>
  </si>
  <si>
    <t>03301 Kattolevyt</t>
  </si>
  <si>
    <t>03303 Seinä- ja koristepaneelit</t>
  </si>
  <si>
    <t>034 Maalit</t>
  </si>
  <si>
    <t>03401 Pohjamaalit ulkopintaan</t>
  </si>
  <si>
    <t>03402 Seinämaalit ulkopintaan</t>
  </si>
  <si>
    <t>03403 Kattomaalit ulkopintaan</t>
  </si>
  <si>
    <t>03404 Seinä- ja kattomaalit sisätiloihin</t>
  </si>
  <si>
    <t>03405 Kalustemaalit sisätiloihin</t>
  </si>
  <si>
    <t>03406 Lattiamaalit, -öljyt, -lipeät ja -saippuat</t>
  </si>
  <si>
    <t>03407 Öljyt ja puunsuojat</t>
  </si>
  <si>
    <t>03408 Muut maalit</t>
  </si>
  <si>
    <t>03410 Kalustemaalit ulkotiloihin</t>
  </si>
  <si>
    <t>035 Puutavara sisätiloihin</t>
  </si>
  <si>
    <t>03501 Tasohöylätty (sileäksi höylätty) puutavara</t>
  </si>
  <si>
    <t>03502-03505 Sisäpaneelit</t>
  </si>
  <si>
    <t>03506 Puulistat, käsittelemättömät</t>
  </si>
  <si>
    <t>03507 Puulistat, käsitellyt</t>
  </si>
  <si>
    <t>03508 Puukuitulistat, käsitellyt</t>
  </si>
  <si>
    <t>03509 Puukuitulistat, pinnoitelaminoidut</t>
  </si>
  <si>
    <t>03510 Puukuitulistat, viilutetut</t>
  </si>
  <si>
    <t>03511 Jalopuulistat, käsittelemättömät</t>
  </si>
  <si>
    <t>03512 Jalopuulistat, käsitellyt</t>
  </si>
  <si>
    <t>04 Sisustus- ja puusepäntarvikkeet</t>
  </si>
  <si>
    <t>040 Ovet</t>
  </si>
  <si>
    <t>04001 Ulko-ovet</t>
  </si>
  <si>
    <t>04002 Autotallin ovet</t>
  </si>
  <si>
    <t>04003 Kevyet väliovet</t>
  </si>
  <si>
    <t>04004 Holvit</t>
  </si>
  <si>
    <t>04006 Massiiviset peiliväliovet</t>
  </si>
  <si>
    <t>04009 Lämpimän varaston ovet</t>
  </si>
  <si>
    <t>04009 Kylmän varaston ovet</t>
  </si>
  <si>
    <t>Palo-ovet</t>
  </si>
  <si>
    <t>Kynnykset</t>
  </si>
  <si>
    <t>041 Ikkunat ja lasitarvikkeet</t>
  </si>
  <si>
    <t>04102 Lasi</t>
  </si>
  <si>
    <t>04113 Muovi-ikkunat (PVC)</t>
  </si>
  <si>
    <t>04114 Ikkunat, alumiini</t>
  </si>
  <si>
    <t>04115 Ikkunalliset ovet, alumiini</t>
  </si>
  <si>
    <t>042 Keittiökalusteet</t>
  </si>
  <si>
    <t>04202 Työtasot</t>
  </si>
  <si>
    <t>04203 Muut keittiökalusteet</t>
  </si>
  <si>
    <t>Keittiökalusterungot</t>
  </si>
  <si>
    <t>Ovet ja etulevyt</t>
  </si>
  <si>
    <t xml:space="preserve">043 Kylpyhuonekalusteet </t>
  </si>
  <si>
    <t>Kylpyhuonekaapit</t>
  </si>
  <si>
    <t>04303 Saunat</t>
  </si>
  <si>
    <t>Kylpyamme, wc-istuin, pesuallas, valaisimet, sekoitin</t>
  </si>
  <si>
    <t>Suihkuseinät/suihkukaapit</t>
  </si>
  <si>
    <t>Pyyhekuivaimet</t>
  </si>
  <si>
    <t>044 Huonevarusteet</t>
  </si>
  <si>
    <t>04401 Ikkunalaudat</t>
  </si>
  <si>
    <t>04403 Säleiköt</t>
  </si>
  <si>
    <t>04404 Lämpöpattereiden suojat</t>
  </si>
  <si>
    <t>045 Säilytys</t>
  </si>
  <si>
    <t>04501 Vaatekaappien liukuovet ja taitto-ovet</t>
  </si>
  <si>
    <t>04502 Hyllyjärjestelmät</t>
  </si>
  <si>
    <t>04503 Korijärjestelmät</t>
  </si>
  <si>
    <t>05 Kiinnittimet</t>
  </si>
  <si>
    <t>050 Naulat</t>
  </si>
  <si>
    <t>051 Ruuvit</t>
  </si>
  <si>
    <t>052 Pultit, mutterit ja aluslaatat</t>
  </si>
  <si>
    <t>053 Niitit, vetoniitit ja vetoniittimutterit</t>
  </si>
  <si>
    <t>054 Kiinnitys ja levittimet</t>
  </si>
  <si>
    <t>055 Rakennuskiinnikkeet</t>
  </si>
  <si>
    <t>06 Helat</t>
  </si>
  <si>
    <t>060 Lukot ja painikkeet</t>
  </si>
  <si>
    <t>061 Helat</t>
  </si>
  <si>
    <t>07 Turvallisuus</t>
  </si>
  <si>
    <t>070 Turvallisuus</t>
  </si>
  <si>
    <t>07001 Hälytys</t>
  </si>
  <si>
    <t>07002 Arvotavarasäilytys</t>
  </si>
  <si>
    <t>07003 Paloturvallisuus</t>
  </si>
  <si>
    <t>07099 Muut turvatuotteet</t>
  </si>
  <si>
    <t>08 Piha ja puutarha</t>
  </si>
  <si>
    <t>080 Puutarhatarvikkeet</t>
  </si>
  <si>
    <t>08001 Pihalaatat ja kiveykset</t>
  </si>
  <si>
    <t>08002 Puutarhakalusteet</t>
  </si>
  <si>
    <t>08003 Altaat ja pihakoristeet</t>
  </si>
  <si>
    <t>08004 Lipputangot ja liput</t>
  </si>
  <si>
    <t>08005 Puutarhatarvikkeet</t>
  </si>
  <si>
    <t>08006 Leikkivälineet</t>
  </si>
  <si>
    <t>08008 Grillit ja ulkokeittiöt</t>
  </si>
  <si>
    <t>08010 Kasvihuoneet ja kasvilavat</t>
  </si>
  <si>
    <t>08011 Maa- ja maanparannusaineet, säkitetty</t>
  </si>
  <si>
    <t>08012 Kastelu</t>
  </si>
  <si>
    <t>08014 Tukimuurit ja järjestelmät</t>
  </si>
  <si>
    <t>08015 Pensaat</t>
  </si>
  <si>
    <t>08016 Puut</t>
  </si>
  <si>
    <t>08017 Muut kasvit</t>
  </si>
  <si>
    <t>08018 Torjunta-aineet ja loukut</t>
  </si>
  <si>
    <t>08099 Muut puutarhatuotteet</t>
  </si>
  <si>
    <t>10 Rakennuselementit</t>
  </si>
  <si>
    <t>100 Rakennuselementit</t>
  </si>
  <si>
    <t>10002 Kattoristikot</t>
  </si>
  <si>
    <t>10003 Seinäelementit</t>
  </si>
  <si>
    <t>10004 Raakaponttilaudat</t>
  </si>
  <si>
    <t>10007 Erkkerit</t>
  </si>
  <si>
    <t>10011 Valumuotit</t>
  </si>
  <si>
    <t>Ristiin laminoitu puu</t>
  </si>
  <si>
    <t>11 Kotitaloustarvikkeet</t>
  </si>
  <si>
    <t>112 Kalusteet</t>
  </si>
  <si>
    <t>11213 Säilytyskalusteet</t>
  </si>
  <si>
    <t>11214 Vaatesäilytyskalusteet</t>
  </si>
  <si>
    <t>11215 Eteishuonekalut, peilit</t>
  </si>
  <si>
    <t>11216 Hyllyt</t>
  </si>
  <si>
    <t>18 Sähkölaitteet</t>
  </si>
  <si>
    <t>180 Kodinkoneet</t>
  </si>
  <si>
    <t>18001 Liedet ja uunit</t>
  </si>
  <si>
    <t>18002 Liesituulettimet</t>
  </si>
  <si>
    <t>18003 Jääkaapit, pakastekaapit ja viileäkaapit</t>
  </si>
  <si>
    <t>18004 Astianpesukoneet</t>
  </si>
  <si>
    <t>18005 Pesukoneet ja kuivausrummut</t>
  </si>
  <si>
    <t>08006 Muut kodinkoneet</t>
  </si>
  <si>
    <t>08099 Muut kodinkoneet</t>
  </si>
  <si>
    <t>Jätemylly</t>
  </si>
  <si>
    <t>181 Pienet sähkölaitteet</t>
  </si>
  <si>
    <t>18101 Mikroaaltouunit ja lämpökaapit</t>
  </si>
  <si>
    <t>18102 Kodin pienet sähkölaitteet</t>
  </si>
  <si>
    <t>18103 Pölynimurit</t>
  </si>
  <si>
    <t>18104 Kodin elektroniikka</t>
  </si>
  <si>
    <t>18105 TV, video- ja äänilaitteet</t>
  </si>
  <si>
    <t>18106 Puhelimet</t>
  </si>
  <si>
    <t>18199 Muut pienet sähkölaitteet</t>
  </si>
  <si>
    <t>182 Valaistustarvikkeet</t>
  </si>
  <si>
    <t>18201 Sisävalaisimet</t>
  </si>
  <si>
    <t>18202 Ulkovalaisimet</t>
  </si>
  <si>
    <t>18203 Käsivalaisimet, hehkulamput ja loisteputket</t>
  </si>
  <si>
    <t>18204 Työvalaisimet</t>
  </si>
  <si>
    <t>18299 Muut valaistustarvikkeet</t>
  </si>
  <si>
    <t>183 Sähköasennusmateriaalit</t>
  </si>
  <si>
    <t>18301 Kaapelit (vain vahvavirta yli 120 V)</t>
  </si>
  <si>
    <t>18302 Kaapelit, asennetut (vain vahvavirta yli 120 V)</t>
  </si>
  <si>
    <t>18303 Sähköasennusmateriaalit</t>
  </si>
  <si>
    <t>Lämpökaapelit, puhelinkaapelit, signaalikaapelit, optiset kaapelit, datakaapelit ja heikkovirtakaapelit</t>
  </si>
  <si>
    <t>18304 Sähkökaapit</t>
  </si>
  <si>
    <t>18306 Akut, akkulaturit, muuntajat</t>
  </si>
  <si>
    <t>184 Generattorit</t>
  </si>
  <si>
    <t>18401 Generattorit</t>
  </si>
  <si>
    <t>18499 Muut generaattorit</t>
  </si>
  <si>
    <t>20 Lämmitys ja viemäröinti</t>
  </si>
  <si>
    <t>200 Lämmitys</t>
  </si>
  <si>
    <t>20001 Lämpöpatterit</t>
  </si>
  <si>
    <t>20002 Ohjaimet</t>
  </si>
  <si>
    <t>20003 Paisuntasäiliöt ja järjestelmät</t>
  </si>
  <si>
    <t>20004 Kerros- ja rivitalojen kuumavesisäiliöt ja lämmönvaihtimet</t>
  </si>
  <si>
    <t>20005 Pientalojen kuumavesisäiliöt ja lämmönvaihtimet</t>
  </si>
  <si>
    <t>20006 Öljypolttimet</t>
  </si>
  <si>
    <t>20007 Kuumavesivaraajat</t>
  </si>
  <si>
    <t>20008 Sähkövastukset ja kuumavesisäiliöiden varaosat</t>
  </si>
  <si>
    <t>20009 Lämpöpumput</t>
  </si>
  <si>
    <t>20010 Aurinkokeräinjärjestelmät</t>
  </si>
  <si>
    <t>20011 Lämpöpattereiden termostaattiventtiilit</t>
  </si>
  <si>
    <t>20012 Termostaattiset sekoitusventtiilit</t>
  </si>
  <si>
    <t>20013 Lämpöpatteri- ja keskuslämmitystarvikkeet</t>
  </si>
  <si>
    <t>Aurinkokennot</t>
  </si>
  <si>
    <t>201 Viemäröinti</t>
  </si>
  <si>
    <t>20101 Kylpyammeet</t>
  </si>
  <si>
    <t>20102 Kylpyhuonekalusteet, pesualtaat</t>
  </si>
  <si>
    <t>20103 Kylpyhuonekalusteet, WC-istuimet</t>
  </si>
  <si>
    <t>20105 Suihkukaapit ja suihkuseinät</t>
  </si>
  <si>
    <t>20106 Tiskialtaat</t>
  </si>
  <si>
    <t>20107 Viemäröintitarvikkeet</t>
  </si>
  <si>
    <t xml:space="preserve">202 Perustus </t>
  </si>
  <si>
    <t>20201 Maaviemärit</t>
  </si>
  <si>
    <t>20202 Paineputket</t>
  </si>
  <si>
    <t>20203 Vesi- ja viemäröintitarvikkeet</t>
  </si>
  <si>
    <t>20204 Valurautaputket</t>
  </si>
  <si>
    <t>20205 Kaivot</t>
  </si>
  <si>
    <t>20206 Tietarvikkeet</t>
  </si>
  <si>
    <t>20207 Pintavesi</t>
  </si>
  <si>
    <t>20208 Viemäröinti</t>
  </si>
  <si>
    <t>20209 Vesi- ja viemäriliittimet</t>
  </si>
  <si>
    <t>20210 Korjaus ja poraus</t>
  </si>
  <si>
    <t>20211 Geotekstiilit ja maanrakennuskankaat</t>
  </si>
  <si>
    <t>20212 Maa- ja kosteuseristys</t>
  </si>
  <si>
    <t>20213 Säiliöt ja erottajat</t>
  </si>
  <si>
    <t>203 Letkut ja letkutarvikkeet</t>
  </si>
  <si>
    <t>204 Teräsputket</t>
  </si>
  <si>
    <t>205 Asennusjärjestelmät</t>
  </si>
  <si>
    <t>20501 Kupariputket</t>
  </si>
  <si>
    <t>20502 Kapillaari- ja kupariputkiosat</t>
  </si>
  <si>
    <t>20503 Metalliputkiliittimet</t>
  </si>
  <si>
    <t>20504 Puristusliitinjärjestelmät</t>
  </si>
  <si>
    <t>20506 Lattialämmitys, vesikiertoinen</t>
  </si>
  <si>
    <t>20507 Viemärijärjestelmät, valurauta</t>
  </si>
  <si>
    <t>20510 Lattiakaivot</t>
  </si>
  <si>
    <t>20513 LVI-putkien kiinnitys</t>
  </si>
  <si>
    <t>Vesilukot</t>
  </si>
  <si>
    <t>Eristetyt jätevesiputket</t>
  </si>
  <si>
    <t>206 Pumput</t>
  </si>
  <si>
    <t>207 Varusteet</t>
  </si>
  <si>
    <t>21 Ilmanvaihto</t>
  </si>
  <si>
    <t>210 Ilmanvaihto</t>
  </si>
  <si>
    <t>21001 Venttiilit</t>
  </si>
  <si>
    <t>21003 Laitteistot</t>
  </si>
  <si>
    <t>21004 Ilmanvaihtoventtiilit</t>
  </si>
  <si>
    <t>21005 Puhaltimet</t>
  </si>
  <si>
    <t>21006 Letkut ja taipuisat putket</t>
  </si>
  <si>
    <t>24 Sisäilma</t>
  </si>
  <si>
    <t>240 Lämmitys</t>
  </si>
  <si>
    <t>24001 Sähkölämmitys</t>
  </si>
  <si>
    <t xml:space="preserve">24002 Lattialämmitys </t>
  </si>
  <si>
    <t>24003 Takat</t>
  </si>
  <si>
    <t>24005 Öljykamiinat ja öljypatterit</t>
  </si>
  <si>
    <t>24099 Lämmitys, muut</t>
  </si>
  <si>
    <t>241 Ilma</t>
  </si>
  <si>
    <t>24101 Ilmastointilaitteet</t>
  </si>
  <si>
    <t>3.8.1</t>
  </si>
  <si>
    <t>-</t>
  </si>
  <si>
    <t xml:space="preserve">Update to Finnish </t>
  </si>
  <si>
    <t>X (endast om isolerade)</t>
  </si>
  <si>
    <t>Lecablock</t>
  </si>
  <si>
    <t>omsattas av O22</t>
  </si>
  <si>
    <t>Omfattas av O22 endast om isolerade</t>
  </si>
  <si>
    <t>Bara Isolerade Lecablock omfattas. Enkla Lecablock omfattas bara av O15</t>
  </si>
  <si>
    <t>01205 Formplywood</t>
  </si>
  <si>
    <t>ny kategori</t>
  </si>
  <si>
    <t>Spegel (badrum / kök)</t>
  </si>
  <si>
    <t>Mirrors (bathroom / kitchen)</t>
  </si>
  <si>
    <t>Peilit (kylpyhuone / keittiö)</t>
  </si>
  <si>
    <t>Speil (bad / kjøkken)</t>
  </si>
  <si>
    <t>Joutsenmerkin rakennustuotetietokanta</t>
  </si>
  <si>
    <t>Loki</t>
  </si>
  <si>
    <t>Kommentit</t>
  </si>
  <si>
    <t xml:space="preserve">Energiatehokkaat kodinkoneet </t>
  </si>
  <si>
    <t xml:space="preserve">Formaldehydipäästöt </t>
  </si>
  <si>
    <t>Kemialliset tuotteet</t>
  </si>
  <si>
    <t>Rakennusmateriaalit</t>
  </si>
  <si>
    <t xml:space="preserve">Nanopartikkelit ja antibakteeriset lisäaineet </t>
  </si>
  <si>
    <t>Lattioiden, kattojen ja seinien pintakerrokset</t>
  </si>
  <si>
    <t>Ikkunat ja ulko-ovet</t>
  </si>
  <si>
    <t>Kupari vesijohdoissa, julkisivussa ja katoissa</t>
  </si>
  <si>
    <t>Puulajit, joita ei saa käyttää Joutsenmerkityissä rakennuksissa</t>
  </si>
  <si>
    <t>Puuraaka-aineet</t>
  </si>
  <si>
    <t>Kestävä puutavara ulkokäyttöön</t>
  </si>
  <si>
    <t>Ohje tuotematriisia varten</t>
  </si>
  <si>
    <t>Tuotematriisi on työkalu, jota voidaan käyttää apuna selvittämään, koskevatko vaatimukset kriteereissä "089 Pientalot, kerrostalot, koulu- ja päiväkotirakennukset" rakennusmateriaalia.</t>
  </si>
  <si>
    <t>Lisätietoja vaatimuksista löydät täältä:</t>
  </si>
  <si>
    <t xml:space="preserve">https://joutsenmerkki.fi/kriteerit/089-talot-pientalot-kerrostalot-koulu-ja-paivakotirakennukset-3/ </t>
  </si>
  <si>
    <t>On erittäin suositeltavaa tutustua kriteereihin tai olennaisimpiin vaatimuksiin niissä sekä vaatimuksia koskeviin liitteisiin ennen kuin tuotematriisia aletaan käyttää.</t>
  </si>
  <si>
    <t>On suositeltavaa ensin lukea läpi alla olevat kategoriat. Jos etsimäsi tuote ei ole mainittuna listalla, on mahdollista, että vaatimukset eivät koske sitä eikä tuotetta näin ollen tarvitse lisätä rakennustuotetietokantaan. Nähdäksesi yksityiskohtaisemman tuotteiden ryhmittelyn katso välilehti ”Product Matrix”, jossa rakennusmateriaalit on lueteltu ruotsalaisen standardin BK04:n mukaisin kategorioin.</t>
  </si>
  <si>
    <t>Jos haluat löytää tietyn tuotteet, niin käytä Excelin hakutoimintoa:
Paina Ctrl + F avataksesi hakuikkunan. On hyvä etsiä taulukosta arvojen (values) perusteella,.voit tehdä sen napsauttamalla hakuikkunan kohtaa ”Options”. Valitse sitten "Look in" -kentästä "Values". Kirjoita etsimäsi tuotetyyppi ”Find what” -kenttään ja napsauta ”Find next”.</t>
  </si>
  <si>
    <t>Kategoriat, jotka kriteerit kattavat, ovat:</t>
  </si>
  <si>
    <t>Rakennustuotteet:</t>
  </si>
  <si>
    <t xml:space="preserve">Tiivistystuotteet seiniin, perustuksiin ja kattoon </t>
  </si>
  <si>
    <t>Termiset, akustiset ja tekniset eristeet</t>
  </si>
  <si>
    <t>Rakennuslevyt sisällä ja ulkona</t>
  </si>
  <si>
    <t xml:space="preserve">Kyllästetty puutavara </t>
  </si>
  <si>
    <t>Komposiittipuu</t>
  </si>
  <si>
    <t>Muoviset pintamateriaalit sisällä lattiassa, katossa ja seinissä</t>
  </si>
  <si>
    <t>Viemäriputket, vahvavirtakaapelit, sähköasennusputket ja keskuspölynimurin muoviputket</t>
  </si>
  <si>
    <t>Lattiapäällysteet</t>
  </si>
  <si>
    <t>Seinäpäällysteet (keraamiset tai kivimateriaaleista tehdyt)</t>
  </si>
  <si>
    <t xml:space="preserve">Keittiö- ja kylpyhuonekalusteet, esimerkiksi kaapinovet, työtasot, peilit, suihkuseinät, roiskesuojat  </t>
  </si>
  <si>
    <t>Kemialliset tuotteet:</t>
  </si>
  <si>
    <t>Kemialliset aineet ja erilaisista kemiallisista aineista koostuvat seokset nestemäisessä, kaasumaisessa tai kiinteässä muodossa</t>
  </si>
  <si>
    <t>Sisä- ja ulkomaalit, liimat, tiivisteet, tasoitteet, täyteaineet ja kuivalaasti</t>
  </si>
  <si>
    <t>Betonin lisäaineet</t>
  </si>
  <si>
    <t>Puupohjaiset tuotteet:</t>
  </si>
  <si>
    <t>Massiivipuu</t>
  </si>
  <si>
    <t>Liimapuulevyt, vanerit, OSB, MDF/HDF - ja lastulevyt</t>
  </si>
  <si>
    <t>Ovet ja ikkunat</t>
  </si>
  <si>
    <t>Puulattiat</t>
  </si>
  <si>
    <t>Keittiö- ja kylpyhuonekalusteet, esimerkiksi kaapinovet ja työtasot</t>
  </si>
  <si>
    <t>Ulkokalusteet, puiset leikkikenttävälineet</t>
  </si>
  <si>
    <t>Kodinkoneet:</t>
  </si>
  <si>
    <t>Kaikki asennetut kodinkoneet</t>
  </si>
  <si>
    <t>Koskee myös kodinkoneita tai ammattikäytön laitteita päiväkodeissa/kouluissa</t>
  </si>
  <si>
    <t>Muut:</t>
  </si>
  <si>
    <t xml:space="preserve">Ilmastointi: ilmastointijärjestelmän ne osat, jotka ovat kostetuksissa rakennukseen sisääntulevan ilman kansssa. </t>
  </si>
  <si>
    <t>Sähköjärjestelmät: korkeajännitekaapelit (yli 100 V) ja sähköasennusputket</t>
  </si>
  <si>
    <t>Vähän käytetyt tuotteet</t>
  </si>
  <si>
    <t>Tuottet, joita käytetään vain vain hyvin rajoitetussa määräi tai tuotteiden, joilla on joilla on rajoitetut ympäristö- tai terveysvaatimukset, eivät kuulu vaatimusten piiriin. Esimerkkejä tällaisista tuotteista on listattuna alla:</t>
  </si>
  <si>
    <t xml:space="preserve">Väri, jota käytetään esim. keittiökoneiden ja kalusteiden pintavaurioiden korjaamiseksi. </t>
  </si>
  <si>
    <t>Ruosteensuojausväri, jota käytetään peittämään kädensijojen ja palkkien vaurioita, esimerkiksi hitsauksen jälkeen tai kun ruuveille on tehty reikä.</t>
  </si>
  <si>
    <t>Helat (esimerkiksi lukot, kädensijat, reikälevyt, saranat)</t>
  </si>
  <si>
    <t xml:space="preserve">Naulat, ruuvit, mutterit, pultit, prikat ja muut vastaavat kiinnitystarvikkeet. </t>
  </si>
  <si>
    <t>Pienet muovituotteet, kuten asennusprikat, muoviholkit, koje- ja jakorasiat sekäliitäntäletkut.</t>
  </si>
  <si>
    <t>Tuoteseloste</t>
  </si>
  <si>
    <t>Liite 6 + sertifikaatti tai testiraportti</t>
  </si>
  <si>
    <t>Liite 7 + KTT</t>
  </si>
  <si>
    <t>Liite 9 + tuoteseloste</t>
  </si>
  <si>
    <t>Tuoteseloste tai vahvistus tuotteen valmistajalta</t>
  </si>
  <si>
    <t>Liite 11 + koko tuotantoketjua koskeva dokumentaatio kierrätysasteen osalta</t>
  </si>
  <si>
    <t>Liite 12</t>
  </si>
  <si>
    <t>Projektispesifinen dokumentaatio</t>
  </si>
  <si>
    <t>Vejledning til produktmatrixen</t>
  </si>
  <si>
    <t>Produktmatrixen er et værktøj, der kan bruges til at finde ud af, om et byggeprodukt er omfattet af kriterierne “089 Små huse, lejlighedsbyggeri og bygninger til skoler og børnehaver”.</t>
  </si>
  <si>
    <t>Du kan finde mere information om kriterierne her.</t>
  </si>
  <si>
    <t>Det anbefales, at du først læser kriterierne eller relevante krav og bilag igennem, inden du begynder at arbejde med matrixen</t>
  </si>
  <si>
    <t>Det anbefales, at du først læser kategorierne igennem nedenfor. Hvis det produkt, som du leder efter, ikke er inkluderet i den følgende liste over produkter, er det muligvis fordi, at produktet ikke er omfattet af kriterierne og derfor ikke behøver at blive registreret i Husproduktportalen (HPP). For en mere detaljeret produktopdeling, se arket "produktmatrix" med kategorier i henhold til BK04.</t>
  </si>
  <si>
    <t>”Hvis du vil finde et specifikt produkt, kan du anvende søgefunktionen i Excel:
Tryk på Ctrl + F for at åbne søgefeltet. Da alle oplysninger er skrevet i kode, er det bedre at søge i værdierne i arket. Det gør du ved at klikke på "Indstillinger" i søgefeltet. Vælg derefter "Værdier" i feltet "Søg i". Skriv den type, du leder efter, i feltet "Søg efter", og klik på "Søg næste””</t>
  </si>
  <si>
    <t>Byggeprodukter</t>
  </si>
  <si>
    <t>Tætningsprodukter til vægge, fundament og tagdækning.</t>
  </si>
  <si>
    <t>Indvendige og udvendige bygningspaneler.</t>
  </si>
  <si>
    <t>Imprægnering af træ for at beskytte mod råd, blåsplint og skimmel.</t>
  </si>
  <si>
    <t>Trækompositter</t>
  </si>
  <si>
    <t>Indvendige plastplader til gulve, lofter og vægge.</t>
  </si>
  <si>
    <t>Afløbsrør, højstrømskabel, (elektriske) installationsrør og plastrør til centrale støvsugere.</t>
  </si>
  <si>
    <t>Gulv eller gulvbelægninger</t>
  </si>
  <si>
    <t>Vægbeklædninger i keramiske materialer eller stenmaterialer</t>
  </si>
  <si>
    <t>Køkken- og badeværelsesindretninger, såsom skabslåger, bordplader, spejle, brusevægge, stænkplader.</t>
  </si>
  <si>
    <t>Kemiske produkter</t>
  </si>
  <si>
    <t>Kemisk stof eller blandinger af forskellige kemiske stoffer i flydende form, gas form eller fast form.</t>
  </si>
  <si>
    <t>Indendørs / udendørs maling, klæbemidler, fugemasser, spartelmasse, fyldstoffer og tørmørtel.</t>
  </si>
  <si>
    <t>Kemiske tilsætningsstoffer til beton</t>
  </si>
  <si>
    <t>Træbaserede produkter</t>
  </si>
  <si>
    <t>Massivt træ</t>
  </si>
  <si>
    <t>Lamineret træ, finer, OSB, krydsfiner, MDF/HDF og spånplader</t>
  </si>
  <si>
    <t>Døre og vinduer</t>
  </si>
  <si>
    <t>Trægulve</t>
  </si>
  <si>
    <t>Køkken- og badeværelsesindretninger, såsom bordplader og skabe</t>
  </si>
  <si>
    <t>Udendørsmøbler, legepladser i træ</t>
  </si>
  <si>
    <t>Hvidevarer</t>
  </si>
  <si>
    <t>Alle fastinstallerede hvidevarer</t>
  </si>
  <si>
    <t>Det gælder også hvidevarer eller professionelt udstyr til køkkener i børnehaver/skoler</t>
  </si>
  <si>
    <t>Øvrige systemer</t>
  </si>
  <si>
    <t>Ventilation: Udelukkende ventilationssystemer, der håndterer indendørs luft i bygningen.</t>
  </si>
  <si>
    <t>Elektriske installationer: Udelukkende kabler med spænding over 100V og elektriske installationsrør</t>
  </si>
  <si>
    <t>Bagatelgrænse</t>
  </si>
  <si>
    <t>Produkter, der bruges i meget begrænset omfang eller har begrænset indvirkning på sundheden og miljøet, er ikke omfattet af kriterierne, og det er derfor ikke nødvendigt at blive registreret i Husproduktportalen. Sådanne produkter er anført nedenfor:</t>
  </si>
  <si>
    <t>Touch-up maling til udbedring af for eksempel skader på hvidevarer, interiør og lignende.</t>
  </si>
  <si>
    <t>Rustbeskyttelse eller maling for at genoprette gelænder og bjælker, f.eks. efter svejsning og når der er boret skruehuller.</t>
  </si>
  <si>
    <t>Byggebeslag (f.eks. låse, håndtag, hulplader og hængsler).</t>
  </si>
  <si>
    <t>Søm, skruer, møtrikker, bolte, skiver og lignende fastgørelseselementer</t>
  </si>
  <si>
    <t>Plastprodukter såsom palletering af bakker, plastdistancer, afstandsstykker, bøjninger, ærmer, monteringsbokse, tagbokse, indsugnings- og udsugningsrør til hvidevarer og lignende genstande.</t>
  </si>
  <si>
    <t>01205 Muottivaneri</t>
  </si>
  <si>
    <t>010 Bindemiddel og anvendelse</t>
  </si>
  <si>
    <t>01002 Mørtelbindemiddel</t>
  </si>
  <si>
    <t>01004 Fasadepuds</t>
  </si>
  <si>
    <t>01005 Tørmørtel</t>
  </si>
  <si>
    <t>01006 Vådmørtel</t>
  </si>
  <si>
    <t>01007 Ildfast og syrefast mørtel</t>
  </si>
  <si>
    <t>01008 Aflejringsmasse</t>
  </si>
  <si>
    <t>01099 Bindemidler og andre mørtler</t>
  </si>
  <si>
    <t>011 Byggesten og aggregater</t>
  </si>
  <si>
    <t>01101 Betonblokke</t>
  </si>
  <si>
    <t>01102 Teglsten</t>
  </si>
  <si>
    <t>01103 Letvægtsbeton</t>
  </si>
  <si>
    <t>Letvægtsbeton blok</t>
  </si>
  <si>
    <t>01104 Letvægtsaggregatblok</t>
  </si>
  <si>
    <t>01105 Letvægtsaggregat bjælke</t>
  </si>
  <si>
    <t>01106 Letvægtsaggregat bulk</t>
  </si>
  <si>
    <t>01108 Betonrør, keramiske rør og forme</t>
  </si>
  <si>
    <t>01109 Glasbyggesten</t>
  </si>
  <si>
    <t>01111 Jordpåfyldning</t>
  </si>
  <si>
    <t>01112 Knust stenmateriale</t>
  </si>
  <si>
    <t>01113 Grusmateriale</t>
  </si>
  <si>
    <t>Præfabrikeret kompositbeton element</t>
  </si>
  <si>
    <t>Beton (flydende form)</t>
  </si>
  <si>
    <t>01 Byggemateriale</t>
  </si>
  <si>
    <t>01203 Krydsfiner</t>
  </si>
  <si>
    <t>01207 Opbyggede plader og limede samlinger</t>
  </si>
  <si>
    <t>01208 Spånplade</t>
  </si>
  <si>
    <t>01209 OSB-ark</t>
  </si>
  <si>
    <t>01211 Lamineret plastikplade</t>
  </si>
  <si>
    <t>01212 Gipsvægplader</t>
  </si>
  <si>
    <t>01213 Cementbaserede plader</t>
  </si>
  <si>
    <t>Masoniteplade (mærke)</t>
  </si>
  <si>
    <t>Papirbaserede HPL-ark</t>
  </si>
  <si>
    <t>013 Isoleringsmateriale</t>
  </si>
  <si>
    <t>01301 Mineral (sten)uld</t>
  </si>
  <si>
    <t>01302 Udvidet skumplast</t>
  </si>
  <si>
    <t>01303 Ekspanderet skumplast, ekstruderet</t>
  </si>
  <si>
    <t>01304 Træuld</t>
  </si>
  <si>
    <t>01306 Kantstykke/isolering</t>
  </si>
  <si>
    <t>01399 Øvrige isoleringsmaterialer</t>
  </si>
  <si>
    <t>014 Vejrbeskyttelsessystemer, tape og tætningsliste</t>
  </si>
  <si>
    <t>01401 Gulvunderlag pap</t>
  </si>
  <si>
    <t>01402 Udvendig gulvpap</t>
  </si>
  <si>
    <t>01404 Gummimåtte</t>
  </si>
  <si>
    <t>01408 Tætningsliste</t>
  </si>
  <si>
    <t>01409 Tætningslagssystem (folie)</t>
  </si>
  <si>
    <t>01409 Forseglingslagssystem (flydende tætningsmembran)</t>
  </si>
  <si>
    <t>Gummiliste</t>
  </si>
  <si>
    <t>Brandbeskyttende manchetter, Vådrumsmanchetter, Rørmanchetter</t>
  </si>
  <si>
    <t>015 Armering, stål- og metalvarer</t>
  </si>
  <si>
    <t>01502 Forskallingsmateriale</t>
  </si>
  <si>
    <t>01504 Bjælker</t>
  </si>
  <si>
    <t>01505 Plader</t>
  </si>
  <si>
    <t>01507 Perforeret plade og strækmetal</t>
  </si>
  <si>
    <t>01508 Forbehandlet stål og plader</t>
  </si>
  <si>
    <t>01511 Tynde pladeprofiler</t>
  </si>
  <si>
    <t>01512 Forstærkningsnet</t>
  </si>
  <si>
    <t>01599 Forstærkning, stål og metalprodukter, øvrig</t>
  </si>
  <si>
    <t>016 tag- og vægbeklædning</t>
  </si>
  <si>
    <t>01601 Tagsten, beton</t>
  </si>
  <si>
    <t>01602 Tagplader</t>
  </si>
  <si>
    <t>01604 Tagplader, asfaltimprægneret</t>
  </si>
  <si>
    <t>01605 Tagplader, tilbehør</t>
  </si>
  <si>
    <t>01605 Tagdækning komponenter</t>
  </si>
  <si>
    <t>017 Kemisk-tekniske varer</t>
  </si>
  <si>
    <t>01701 Betonadditiver</t>
  </si>
  <si>
    <t>01703 Fugemasse (akryl, bitumen, MS, PU og silikone)</t>
  </si>
  <si>
    <t>01704 Asfalt og tætningsmasse</t>
  </si>
  <si>
    <t>01705 Kit og spartelmasse</t>
  </si>
  <si>
    <t>01801 Undergulvsystem (i træ)</t>
  </si>
  <si>
    <t>01901 Regnvandssystem</t>
  </si>
  <si>
    <t>01904 Betontrapper</t>
  </si>
  <si>
    <t>Overfladebehandlet indendørs trætrappe</t>
  </si>
  <si>
    <t>Loftstige og luge</t>
  </si>
  <si>
    <t>01905 Affald, inspektion, rengøring og røgdæksel</t>
  </si>
  <si>
    <t>01907 Gulvriste og ståltrapper</t>
  </si>
  <si>
    <t>01908 Skorstene og foringsrørene</t>
  </si>
  <si>
    <t>01909 Pladebeslag</t>
  </si>
  <si>
    <t>01910 Trækomposit</t>
  </si>
  <si>
    <t>Øvrige facadepaneler (cement, fiberglas, gips, pap)</t>
  </si>
  <si>
    <t>02 Træprodukter</t>
  </si>
  <si>
    <t>020 Træprodukter</t>
  </si>
  <si>
    <t>02002 Reservedele</t>
  </si>
  <si>
    <t>02003 Dimensionshøvlet træ</t>
  </si>
  <si>
    <t>2004 Tunge og rille undergulve</t>
  </si>
  <si>
    <t>02005 Tunge og rille undergulve, endetilpasset</t>
  </si>
  <si>
    <t>02006 Beklædte brædder</t>
  </si>
  <si>
    <t>02008 Forskalling og skodde</t>
  </si>
  <si>
    <t>021 Styrkesorteret træ</t>
  </si>
  <si>
    <t>02101-02110 Forskellige styrkeklasser</t>
  </si>
  <si>
    <t>02111 Stilladstømmer</t>
  </si>
  <si>
    <t>022 Udvendig beklædning</t>
  </si>
  <si>
    <t>02201 Udvendige panelplader</t>
  </si>
  <si>
    <t>02202 Udvendige panelplader - Behandlet</t>
  </si>
  <si>
    <t>023 Trykimprægneret træ</t>
  </si>
  <si>
    <t>02301 Imprægneret træbeskyttelsesklasse NTR/M</t>
  </si>
  <si>
    <t>02302 Imprægneret træbeskyttelsesklasse NTR/A</t>
  </si>
  <si>
    <t>02304 Imprægneret træbeskyttelsesklasse NTR/B</t>
  </si>
  <si>
    <t>02305 Brandimprægneret</t>
  </si>
  <si>
    <t>02505 Fineret træ</t>
  </si>
  <si>
    <t>03 Monteringsmaterialer og maling</t>
  </si>
  <si>
    <t>030 Keramiske varer</t>
  </si>
  <si>
    <t>03001 Glaserede fliser</t>
  </si>
  <si>
    <t>03002 Lim, fugemasse og tilbehør</t>
  </si>
  <si>
    <t>031 Gulvvarer</t>
  </si>
  <si>
    <t>03101 Gulv i massivt træ - fyr og gran</t>
  </si>
  <si>
    <t>03102 Parketgulve</t>
  </si>
  <si>
    <t>03103 Laminatgulve</t>
  </si>
  <si>
    <t>03104 Plastgulve</t>
  </si>
  <si>
    <t>03105 linoleumsgulve</t>
  </si>
  <si>
    <t>03106 Tekstilgulve</t>
  </si>
  <si>
    <t>03109 Dørmåtter</t>
  </si>
  <si>
    <t>03110 Gulv i massivt træ -  hårdttræ</t>
  </si>
  <si>
    <t>03111 Gummigulve</t>
  </si>
  <si>
    <t>03112 Finérgulve</t>
  </si>
  <si>
    <t>Korkgulv</t>
  </si>
  <si>
    <t>Niveaulister i træ</t>
  </si>
  <si>
    <t>03202 Vådrum vægbeklædning</t>
  </si>
  <si>
    <t>03203 Tekstilstoffer og ikke-vævede stoffer</t>
  </si>
  <si>
    <t>Glasfiberstof / glasfibernet</t>
  </si>
  <si>
    <t>033 Loft- og vægsystemer</t>
  </si>
  <si>
    <t>03301 Loftplader</t>
  </si>
  <si>
    <t>03303 Væg og dekorpaneler</t>
  </si>
  <si>
    <t>034 Malingsmaterialer</t>
  </si>
  <si>
    <t>03401 Grundfarve, udendørs</t>
  </si>
  <si>
    <t>03402 Facadefarve, udendørs</t>
  </si>
  <si>
    <t>03403 Tagmaling, udendørs</t>
  </si>
  <si>
    <t>03404 Væg- og loftsmaling, indendørs</t>
  </si>
  <si>
    <t>03405 Træmaling, indendørs</t>
  </si>
  <si>
    <t>03406 Gulvmaling, olie, lud og sæbe</t>
  </si>
  <si>
    <t>03407 Olier og træbeskyttelse</t>
  </si>
  <si>
    <t>03410 Træmaling, udendørs</t>
  </si>
  <si>
    <t>035 Interior træ</t>
  </si>
  <si>
    <t>03501 Høvlet (glat høvlet) træ</t>
  </si>
  <si>
    <t>03502-03505 Indvendige panelbrædder</t>
  </si>
  <si>
    <t>03506 Trælister - ubehandlet</t>
  </si>
  <si>
    <t>03507 Trælister - behandlet</t>
  </si>
  <si>
    <t>03508 Træfiberlister - behandlet og ubehandlet</t>
  </si>
  <si>
    <t>03509 Træfiberlister - folieret</t>
  </si>
  <si>
    <t>03510 Træfiberlister - fineret</t>
  </si>
  <si>
    <t>03511 Lister i høj kvalitet - ubehandlet</t>
  </si>
  <si>
    <t>03512 Lister i høj kvalitet - behandlet</t>
  </si>
  <si>
    <t>04 Indretningsartikler og snedkerartikler</t>
  </si>
  <si>
    <t>040 Døre</t>
  </si>
  <si>
    <t xml:space="preserve"> 04004 Bue</t>
  </si>
  <si>
    <t>Løse tærskler</t>
  </si>
  <si>
    <t>041 Vinduer og glasvarer</t>
  </si>
  <si>
    <t>04102 Glasvarer</t>
  </si>
  <si>
    <t>04113 Plastvinduer (PVC)</t>
  </si>
  <si>
    <t>04114 Vinduer i aluminium</t>
  </si>
  <si>
    <t>04115 Franske døre i aluminium</t>
  </si>
  <si>
    <t>042 Køhhenarmaturer</t>
  </si>
  <si>
    <t>04202 Bordplader</t>
  </si>
  <si>
    <t>04203 Køkkenarmaturer, øvrige</t>
  </si>
  <si>
    <t>Ramme til køkkenudstyr</t>
  </si>
  <si>
    <t>Køkkendøre/skabslåger</t>
  </si>
  <si>
    <t>043 Baderumsarmaturer</t>
  </si>
  <si>
    <t>Toiletskab/kommode</t>
  </si>
  <si>
    <t>04303 Sauna/dampbad</t>
  </si>
  <si>
    <t>Badekar, toiletsæde, håndvask, armaturer, mixer</t>
  </si>
  <si>
    <t>Brusevæg/brusekabine</t>
  </si>
  <si>
    <t>Spejle</t>
  </si>
  <si>
    <t>Håndklædetørrer</t>
  </si>
  <si>
    <t>044 Rumindretning</t>
  </si>
  <si>
    <t>04401 Vindueskarme</t>
  </si>
  <si>
    <t>04403 Lameller, rækværker og gitter</t>
  </si>
  <si>
    <t>04501 Glidende garderobedøre og foldedøre</t>
  </si>
  <si>
    <t>04502 Hyldesystemer</t>
  </si>
  <si>
    <t>04503 Kurv/bakkesystemer</t>
  </si>
  <si>
    <t>05 Fastgørelsesmidler</t>
  </si>
  <si>
    <t>050 Søm</t>
  </si>
  <si>
    <t>051 Skrue</t>
  </si>
  <si>
    <t>052 Bolteartikler, møtrikker og skiver</t>
  </si>
  <si>
    <t>053 Nitter, blinde (pop) nitter og blinde nittemøtrikker</t>
  </si>
  <si>
    <t>054 Sikring og udvidelser</t>
  </si>
  <si>
    <t>055 Montering &amp; beslag</t>
  </si>
  <si>
    <t>060 Låse og håndtag</t>
  </si>
  <si>
    <t>07 Sikkerhed</t>
  </si>
  <si>
    <t>070 Sikkerhed</t>
  </si>
  <si>
    <t>07001 Alarmer</t>
  </si>
  <si>
    <t>07002 Opbevaring af værdigenstande</t>
  </si>
  <si>
    <t>07003 Brandsikkerhed</t>
  </si>
  <si>
    <t>07099 Sikkerhed generelt</t>
  </si>
  <si>
    <t>08 Haver</t>
  </si>
  <si>
    <t>080 Haveprodukter</t>
  </si>
  <si>
    <t>08001 Haveplader og udendørs belægning</t>
  </si>
  <si>
    <t>08002 Havemøbler</t>
  </si>
  <si>
    <t>08003 Damme og havedekorationer</t>
  </si>
  <si>
    <t>08004 Flagstænger og flag</t>
  </si>
  <si>
    <t>08005 Havetilbehør</t>
  </si>
  <si>
    <t>08006 Legeredskaber</t>
  </si>
  <si>
    <t>08008 Grill og udendørsmadlavning</t>
  </si>
  <si>
    <t>08011 Jord- og jordforbedringsprodukter, indpakket</t>
  </si>
  <si>
    <t>08012 Vanding</t>
  </si>
  <si>
    <t>08015 Buske</t>
  </si>
  <si>
    <t>08016 Træer</t>
  </si>
  <si>
    <t>08018 Pesticider og fælder</t>
  </si>
  <si>
    <t>08099 Haveprodukter, øvrige</t>
  </si>
  <si>
    <t>10 Byggeelementer</t>
  </si>
  <si>
    <t>100 Byggeelementer</t>
  </si>
  <si>
    <t>10002 Tagstænger</t>
  </si>
  <si>
    <t>10004 Undertag/tagpanel</t>
  </si>
  <si>
    <t>10007 Kvist</t>
  </si>
  <si>
    <t>10011 Støbeforme</t>
  </si>
  <si>
    <t>Krydslimet træ</t>
  </si>
  <si>
    <t>11213 Opbevaringsenheder</t>
  </si>
  <si>
    <t>11214 Garderobeskabe</t>
  </si>
  <si>
    <t>11215 Møbler i entréen, spejle</t>
  </si>
  <si>
    <t>11216 Hylder</t>
  </si>
  <si>
    <t>18 Elektriske varer</t>
  </si>
  <si>
    <t>180 Hvidevarer</t>
  </si>
  <si>
    <t>18001 Komfurer og ovne</t>
  </si>
  <si>
    <t>18002 Køkkenventilatorer</t>
  </si>
  <si>
    <t>18003 Køleskabe, frysere og kølere</t>
  </si>
  <si>
    <t>18004 Opvaskemaskiner</t>
  </si>
  <si>
    <t>18099 Øvrige hvidevarer</t>
  </si>
  <si>
    <t>Affaldskværn</t>
  </si>
  <si>
    <t>18101 Mikrobølgeovne og varmeskabe</t>
  </si>
  <si>
    <t>18104 Hjemmeelektronik</t>
  </si>
  <si>
    <t>18199 Øvrige elektriske apparater</t>
  </si>
  <si>
    <t>182 Belysningsartikler</t>
  </si>
  <si>
    <t>18201 Indendørs belysning</t>
  </si>
  <si>
    <t>18202 Udendørs belysning</t>
  </si>
  <si>
    <t>18203 Håndlamper, lommelygter, pærer og lysstofrør</t>
  </si>
  <si>
    <t>18204 Arbejdspladsbelysning</t>
  </si>
  <si>
    <t>18299 Øvrige belysningsartikler</t>
  </si>
  <si>
    <t>183 Elektrisk ledningsmateriale</t>
  </si>
  <si>
    <t>18301 Kabel (kun stærkstrøm over 120 V)</t>
  </si>
  <si>
    <t>18302 kabler monteret (kun stærkstrøm over 120 V)</t>
  </si>
  <si>
    <t>18303 Elektrisk installationsmateriale</t>
  </si>
  <si>
    <t>Varmekabel, telefonikabel, signalkabel, optisk kabel, datakabel og lavstrømskabel</t>
  </si>
  <si>
    <t>18304 Kraftværker</t>
  </si>
  <si>
    <t>18306 Batterier, batteriopladere, transformere</t>
  </si>
  <si>
    <t>184 Strømforsyning</t>
  </si>
  <si>
    <t>18401 Strømforsyning</t>
  </si>
  <si>
    <t>18499 Elektrisk strømforsyning, øvrige</t>
  </si>
  <si>
    <t>20003 Ekspansionsbeholdere og systemer</t>
  </si>
  <si>
    <t>20004 Kedler med flere enheder og varmevekslere</t>
  </si>
  <si>
    <t>20005 Kedler og vekslere</t>
  </si>
  <si>
    <t>20006 Oliefyr</t>
  </si>
  <si>
    <t>20007 Vandvarmer</t>
  </si>
  <si>
    <t>20008 Elpatroner og kedler til reservedele</t>
  </si>
  <si>
    <t>20010 Solfangersystemer</t>
  </si>
  <si>
    <t>20012 Termostatiske blandeventiler</t>
  </si>
  <si>
    <t>20013 Radiator og centralvarme beslag</t>
  </si>
  <si>
    <t>20102 Sanitetsartikler, håndvask</t>
  </si>
  <si>
    <t>20103 Sanitetsartikler, toiletsæder</t>
  </si>
  <si>
    <t>20105 Brusekabiner og brusevægge/døre</t>
  </si>
  <si>
    <t>20106 Vask</t>
  </si>
  <si>
    <t>202 Grundarbejde</t>
  </si>
  <si>
    <t>20201 Nedgravede afløb</t>
  </si>
  <si>
    <t>20202 Trykudledningsrør</t>
  </si>
  <si>
    <t>20203 Vandforsyning og kloakering</t>
  </si>
  <si>
    <t>20204 Nodulære jernrør</t>
  </si>
  <si>
    <t>20205 Brønde</t>
  </si>
  <si>
    <t xml:space="preserve">20206 Vejprodukter </t>
  </si>
  <si>
    <t>20207 Overfladevand</t>
  </si>
  <si>
    <t>20208 Dræningsplader</t>
  </si>
  <si>
    <t>20209 Vandforsyning og kloakering</t>
  </si>
  <si>
    <t>20210 Reparationer og indledende boring</t>
  </si>
  <si>
    <t>20211 Geotekstiler og jordprodukter</t>
  </si>
  <si>
    <t>20212 Jord- og fugtisolering</t>
  </si>
  <si>
    <t>20213 Tanke, fælder og separatorer</t>
  </si>
  <si>
    <t>203 Slanger og slangearmaturer</t>
  </si>
  <si>
    <t>20502 Kapillarrør og kobberrørsdele</t>
  </si>
  <si>
    <t>20503 Koblinger til metalrør</t>
  </si>
  <si>
    <t>20504 Trykbeslagssystemer</t>
  </si>
  <si>
    <t>20506 Vandbåren gulvvarme</t>
  </si>
  <si>
    <t>20507 Støbejerns kloaksystem</t>
  </si>
  <si>
    <t>20510 Gulvafløb</t>
  </si>
  <si>
    <t>20513 VVS-rørophæng</t>
  </si>
  <si>
    <t>Sifon</t>
  </si>
  <si>
    <t>Isolerede kloakledninger</t>
  </si>
  <si>
    <t>206 pumper</t>
  </si>
  <si>
    <t>21003 Enheder og samlinger</t>
  </si>
  <si>
    <t>21005 Ventilatorer</t>
  </si>
  <si>
    <t>240 Varme</t>
  </si>
  <si>
    <t>24001 Elvarme</t>
  </si>
  <si>
    <t>24003 Pejse og varmluftsovne</t>
  </si>
  <si>
    <t>24005 Olieovne og paraffin varmeovne</t>
  </si>
  <si>
    <t>4099 Øvrig opvarmning</t>
  </si>
  <si>
    <t>24101 Klimaanlæg</t>
  </si>
  <si>
    <t>Andre plader i massivt træ, limtræ (limet lamineret træ), HDF, LD</t>
  </si>
  <si>
    <t>01606 Tag- og vægsikkerhed</t>
  </si>
  <si>
    <t>02303 Imprægneret træbeskyttelsesklasse NTR/AB</t>
  </si>
  <si>
    <t>024 Varmebehandlet træ</t>
  </si>
  <si>
    <t>025 Trækomponenter</t>
  </si>
  <si>
    <t>02501 Limtræbjælker</t>
  </si>
  <si>
    <t>02502 Limet søjler af træ</t>
  </si>
  <si>
    <t>02503 Letvægts stykker</t>
  </si>
  <si>
    <t>02504 Letvægts bjælker</t>
  </si>
  <si>
    <t>03108 Gulvlister</t>
  </si>
  <si>
    <t>04001 Yderdøre</t>
  </si>
  <si>
    <t>04002 Garageporte</t>
  </si>
  <si>
    <t>04003 Letvægts indvendige døre</t>
  </si>
  <si>
    <t>04006 Solide indvendige paneldøre</t>
  </si>
  <si>
    <t>04009 Varm opbevaringsdør</t>
  </si>
  <si>
    <t>04010 Kold opbevaringsdør</t>
  </si>
  <si>
    <t>Branddøre</t>
  </si>
  <si>
    <t>08014 Støttevægge og -systemer</t>
  </si>
  <si>
    <t>10003 Vægelement</t>
  </si>
  <si>
    <t>18005 Vask- og tørremaskiner</t>
  </si>
  <si>
    <t>18006 Vask- og tørremaskiner</t>
  </si>
  <si>
    <t>21004 Luftventil</t>
  </si>
  <si>
    <t>21006 Slanger og flexrør</t>
  </si>
  <si>
    <t>24 Klima og klimaanlæg</t>
  </si>
  <si>
    <t>Logbog</t>
  </si>
  <si>
    <t>Energieffektive hvidevarer</t>
  </si>
  <si>
    <t>Emissioner af formaldehyd</t>
  </si>
  <si>
    <t xml:space="preserve">Byggevarer, varer
og materialer </t>
  </si>
  <si>
    <t>Nanopartikler og antibakterielle tilsætningsstoffer</t>
  </si>
  <si>
    <t>Overfladelag på gulve, lofter og vægge</t>
  </si>
  <si>
    <t>Vinduer og udvendige døre</t>
  </si>
  <si>
    <t>Kobber i husholdningsvandledninger og som facade og tagmateriale</t>
  </si>
  <si>
    <t>Træ, der ikke må bruges i Svanemærkede bygninger</t>
  </si>
  <si>
    <t>Træ - råmateriale</t>
  </si>
  <si>
    <t>Holdbart træ til udendørs brug</t>
  </si>
  <si>
    <t>PDB (produktdatablad)</t>
  </si>
  <si>
    <t>Bilag 6
+ cert. eller
testrapport</t>
  </si>
  <si>
    <t>Bilag 7
+ SDB</t>
  </si>
  <si>
    <t>Bilag 11 + PVC-certifikat</t>
  </si>
  <si>
    <t>Kobber i vandrør og som facade og tagmateriale</t>
  </si>
  <si>
    <t>Projektspecifik dokumentation - produkter er ikke omfattet af portalen</t>
  </si>
  <si>
    <t>Bilag 9
+ PDB
(produktdatablad)</t>
  </si>
  <si>
    <t>PDB
(produktdatablad)</t>
  </si>
  <si>
    <t>P5 (blandare)</t>
  </si>
  <si>
    <t>X (om masonit balkar)</t>
  </si>
  <si>
    <t>3.8.2</t>
  </si>
  <si>
    <t>inte omfattas</t>
  </si>
  <si>
    <t>omfattas O14</t>
  </si>
  <si>
    <t>det var tolkat att det omfattas redan fråmn 2017 men var fel i matrisen</t>
  </si>
  <si>
    <t>masonit balkar omfattas O14</t>
  </si>
  <si>
    <t>Masonit balkar inte omfattas</t>
  </si>
  <si>
    <t>https://www.ecolabel.dk/da/blomsten-og-svanen/kriterier/vis-produktgruppe?produktgruppeid=089&amp;projektgruppe=Svanen#,tab:kriterier</t>
  </si>
  <si>
    <t>Termisk, akustisk og teknisk isolering</t>
  </si>
  <si>
    <t>Asfalt (asfaltbetong)</t>
  </si>
  <si>
    <t>Asphalt concrete</t>
  </si>
  <si>
    <t>Asfaltti</t>
  </si>
  <si>
    <t>Asfalt</t>
  </si>
  <si>
    <t>Ny kategori</t>
  </si>
  <si>
    <t>kommentarer för tamburdörrar</t>
  </si>
  <si>
    <t>tamburdörrar/lägenhetsdörrar, loftgångsdörrar</t>
  </si>
  <si>
    <t>X (om ytterdöör med fönster)</t>
  </si>
  <si>
    <t>INTE omfattas av O23</t>
  </si>
  <si>
    <t>Diskhoar</t>
  </si>
  <si>
    <t>Sinks</t>
  </si>
  <si>
    <t>Synker</t>
  </si>
  <si>
    <t>Dræn</t>
  </si>
  <si>
    <t>Nieluja</t>
  </si>
  <si>
    <t>3.9.0</t>
  </si>
  <si>
    <t>Diskhoar omfattas av O23</t>
  </si>
  <si>
    <t>042 Köksinredning katergori</t>
  </si>
  <si>
    <t>X (only filter components)</t>
  </si>
  <si>
    <t>X (only big duct komponents)</t>
  </si>
  <si>
    <t>Big ducts components are included. Smaler ventilation parts are excluded from O23</t>
  </si>
  <si>
    <t>Bullerskärm</t>
  </si>
  <si>
    <t>Støyskjerm</t>
  </si>
  <si>
    <t>Støjskærm</t>
  </si>
  <si>
    <t>Äänivalli</t>
  </si>
  <si>
    <t>Sound barrier</t>
  </si>
  <si>
    <t>Omfattas bara av O27 och O29</t>
  </si>
  <si>
    <t>Nu kategori</t>
  </si>
  <si>
    <t>Plexiglass is included in O23</t>
  </si>
  <si>
    <t>(skiljer varmt och kalt klimat)</t>
  </si>
  <si>
    <t>04007 Massiva innerdörrar</t>
  </si>
  <si>
    <t xml:space="preserve">04007 Solid inner doors </t>
  </si>
  <si>
    <t>04007 Massive innerdører</t>
  </si>
  <si>
    <t>04007 Massiiviset väliovet</t>
  </si>
  <si>
    <t>04007 Solide indvendige døre</t>
  </si>
  <si>
    <t>04008 Solid inner doors classified</t>
  </si>
  <si>
    <t>category deleted</t>
  </si>
  <si>
    <t>04007 and 04008 were together</t>
  </si>
  <si>
    <t>Omfattas av O15</t>
  </si>
  <si>
    <t>inte omfattas av O15</t>
  </si>
  <si>
    <t>fel val i matrisen ställning bor inte vara med i loggboken</t>
  </si>
  <si>
    <t>correction in komments</t>
  </si>
  <si>
    <t>microwaves, coffe makers, mixers are not covered by O6 or O23</t>
  </si>
  <si>
    <t>only products attached to the building</t>
  </si>
  <si>
    <t>clarification in komments</t>
  </si>
  <si>
    <t>08007 Bins or Composting</t>
  </si>
  <si>
    <t>08007 Papperskorgar eller Kompostering</t>
  </si>
  <si>
    <t>08007 Hyller eller Kompostering</t>
  </si>
  <si>
    <t>08007 Roskakorit tai Kompostointi</t>
  </si>
  <si>
    <t>08007 Siloer eller Kompostering</t>
  </si>
  <si>
    <t>clarisication about bins</t>
  </si>
  <si>
    <t>insekts hotel or bird feeders ar covered by O27</t>
  </si>
  <si>
    <t>X (insekts hotel or bird feeders)</t>
  </si>
  <si>
    <t>clarification about insect hotel and bird feeder</t>
  </si>
  <si>
    <t>3.9.1</t>
  </si>
  <si>
    <t>3.9.2</t>
  </si>
  <si>
    <t>inte omfattas av O25</t>
  </si>
  <si>
    <t>Omfattas av O25</t>
  </si>
  <si>
    <t>Enligt krav O25 dessa typer omfattas</t>
  </si>
  <si>
    <t>20201 Markrör</t>
  </si>
  <si>
    <t>Bilag 10 
(portal 9.2)
+ PDB</t>
  </si>
  <si>
    <t>Liite 10
(portal 9.2)
 + tuoteseloste</t>
  </si>
  <si>
    <t>Bilag 10
(portal 9.2) 
+ PDB (produktdatablad)</t>
  </si>
  <si>
    <t>08006 Lekutrustning / utegym</t>
  </si>
  <si>
    <t>X (om träskivor)
OR
X (om ytterdöör med fönster)</t>
  </si>
  <si>
    <t>3.10.1</t>
  </si>
  <si>
    <t>omfattas av O14</t>
  </si>
  <si>
    <t>omfattas av O22</t>
  </si>
  <si>
    <t>HPL omfattas av O22 och inte O14. De ska registreras i portalen</t>
  </si>
  <si>
    <t>Omfattes ikke av O27/O28</t>
  </si>
  <si>
    <t>JF</t>
  </si>
  <si>
    <t>Omfattes av O27/O28</t>
  </si>
  <si>
    <t>012 Byggeplader</t>
  </si>
  <si>
    <t>Ikke omfattet av O14</t>
  </si>
  <si>
    <t>Omfattet av O14</t>
  </si>
  <si>
    <t>besluttet på husforum, + mindre navnendring  O12 Byggeplader</t>
  </si>
  <si>
    <t>Ytterdører/Outer doors</t>
  </si>
  <si>
    <t>Omfattet av O22, registreres i HPP</t>
  </si>
  <si>
    <t>Ikke omfattet av O22 eller registreres i HPP</t>
  </si>
  <si>
    <t>korreksjon av Norge på bakgrunn av henvendelse</t>
  </si>
  <si>
    <t>Under HPP og O22: X(om inneholder trä), X(om impregnerat trä)</t>
  </si>
  <si>
    <t>korreksjon på bakgrunn av Husforum, henvendelse fra Sverige</t>
  </si>
  <si>
    <t>08002 Garden furniture</t>
  </si>
  <si>
    <t>08009 Garden joinery</t>
  </si>
  <si>
    <t>X (om innehåller trä eller komposit material), X (om impregnerat trä eller komposit material)</t>
  </si>
  <si>
    <t>=</t>
  </si>
  <si>
    <t>18001 Komfyrer/Ovner</t>
  </si>
  <si>
    <t>3.11.0</t>
  </si>
  <si>
    <t>til "Komfyrer/Ovner"</t>
  </si>
  <si>
    <t>Endret tekst på Norsk fra "Platetopper og Ovner"</t>
  </si>
  <si>
    <t>oppdatering norsk</t>
  </si>
  <si>
    <t>Hobs</t>
  </si>
  <si>
    <t>ny kategori, klarering at platetopper ikke inngår i 18001.</t>
  </si>
  <si>
    <t>Lagt til "Hobs", samt oversettelser.</t>
  </si>
  <si>
    <t>Platetopper</t>
  </si>
  <si>
    <t>Keittolevyt</t>
  </si>
  <si>
    <t>Kogeplader</t>
  </si>
  <si>
    <t>20106 Oppvaskkum</t>
  </si>
  <si>
    <t xml:space="preserve">20106 Kitchen sink and draining boards </t>
  </si>
  <si>
    <t>endring navngivning og oversettelser.</t>
  </si>
  <si>
    <t>"20106 Kitchen sink and draining boards". Norsk: Utslagsvask tatt vekk</t>
  </si>
  <si>
    <t>Spishäll</t>
  </si>
  <si>
    <t>08002, 08006, 08009</t>
  </si>
  <si>
    <t>endring av formulering</t>
  </si>
  <si>
    <t>"X (om innehåller trä eller komposit material)" og "X (om impregnerat trä/ komposit material)"</t>
  </si>
  <si>
    <t>"X (om innehåller trä eller kompositträ)" og "X (om impregnerat trä eller kompositträ)"</t>
  </si>
  <si>
    <t>Takkupoler</t>
  </si>
  <si>
    <t>Rooflights - Lantern lights</t>
  </si>
  <si>
    <t>3.11.1</t>
  </si>
  <si>
    <t>row 216</t>
  </si>
  <si>
    <t>new product caegory rooflights</t>
  </si>
  <si>
    <t>according to O25 they are not covered by O25</t>
  </si>
  <si>
    <t>Kattovalokuvut</t>
  </si>
  <si>
    <t>Ovenlys vinduer, kupler</t>
  </si>
  <si>
    <t>3.13.0</t>
  </si>
  <si>
    <t>omfattas av O15</t>
  </si>
  <si>
    <t>enligt bakgrundsdokument installationstekniska produkter omfattas inte av O15 förutom de som ställs krav på material</t>
  </si>
  <si>
    <t>bara produkter som beskrivs i krav O6 omfattas av O6 och O23</t>
  </si>
  <si>
    <t>Only outer glass surface
Plexiglass also included in O23</t>
  </si>
  <si>
    <t>omfattas av portalen</t>
  </si>
  <si>
    <t>ska inte registreras i portalen</t>
  </si>
  <si>
    <t>X (om innehåller glas)</t>
  </si>
  <si>
    <t>omfattas av portalen om den innehåller trä eller glas</t>
  </si>
  <si>
    <t>omfattas av portalen om den innehåller glas</t>
  </si>
  <si>
    <t>produkter som innehåller impregnerat trä omfattas av O29 och hanteras projektspecifik. De ska inte registreras i portalen</t>
  </si>
  <si>
    <t>3.13.1</t>
  </si>
  <si>
    <t>Bilaga 6
+ cert. eller
testrapport</t>
  </si>
  <si>
    <t>Bilaga 10
(portal 9.2)
+ PDB (produktdatablad)</t>
  </si>
  <si>
    <t>PDS (product data sheet)  etc</t>
  </si>
  <si>
    <t xml:space="preserve">Appendix 10 
(portal 9.2)
+ PDS (product data sheet) </t>
  </si>
  <si>
    <t xml:space="preserve">Bilaga 9 (portal 9.1)
+ PDB (produktdatablad) </t>
  </si>
  <si>
    <t xml:space="preserve">Appendix 9 (portal 9.1)
+ PDS (product data sheet) </t>
  </si>
  <si>
    <t>01217 - 01221 Gipsskivor alla typer</t>
  </si>
  <si>
    <t>01217 - 01221 Plasterboards all types</t>
  </si>
  <si>
    <t>01217 - 01221 Kipsilevy kaikki tyypit</t>
  </si>
  <si>
    <t>01217 - 01221 Gipsplater alle typer</t>
  </si>
  <si>
    <t>01217 - 01221 Gipsplader alle typer</t>
  </si>
  <si>
    <t>04103 - 04112 Träfönster alla typer</t>
  </si>
  <si>
    <t>04103 - 04112 Windows wood</t>
  </si>
  <si>
    <t>04103 - 04112 Vvindu tre</t>
  </si>
  <si>
    <t>04103 - 04112 Ikkunat puu</t>
  </si>
  <si>
    <t>04103 - 04112 Vinduer træ</t>
  </si>
  <si>
    <t>samma kategorier samlade ihop</t>
  </si>
  <si>
    <t>X (ej om enligt standard EN16034)</t>
  </si>
  <si>
    <t>omfattas ej enligt standard EN16034</t>
  </si>
  <si>
    <t>20505 Tappvattenrör</t>
  </si>
  <si>
    <t>20505 Tap water tubes</t>
  </si>
  <si>
    <t>20505 Tappevannsrør</t>
  </si>
  <si>
    <t>20505 Käyttövesiputki</t>
  </si>
  <si>
    <t>20505 Drikkevandsrør</t>
  </si>
  <si>
    <t>20508 Inomhusavloppsrör plast</t>
  </si>
  <si>
    <t xml:space="preserve">20508 Plastic indoor sewage tubes </t>
  </si>
  <si>
    <t>20508 Innendørs avløpsrør, plast</t>
  </si>
  <si>
    <t>20508 Indendørs dræningsrør i plast</t>
  </si>
  <si>
    <t>20508 Sisätilojen viemäriputki, muovi</t>
  </si>
  <si>
    <t>20509 Inomhusavloppsrör ljuddämpat</t>
  </si>
  <si>
    <t xml:space="preserve">20509 Sound-proofed indoor sewage tubes </t>
  </si>
  <si>
    <t>20509 Innendørs avløpsrør, lyddempet</t>
  </si>
  <si>
    <t>20508 Sisätilojen viemäriputki, äänieristetyt</t>
  </si>
  <si>
    <t>20509 Indendørs kloakrør, lydisoleret</t>
  </si>
  <si>
    <t>21002 Ducts</t>
  </si>
  <si>
    <t>21002 Kanaler</t>
  </si>
  <si>
    <t>21002 Kanavia</t>
  </si>
  <si>
    <t>20505 Tap water system</t>
  </si>
  <si>
    <t>21002 Duct system</t>
  </si>
  <si>
    <t>3.13.2</t>
  </si>
  <si>
    <t>Correction in category it is only the tubes that are covered by criteria not the entire system.</t>
  </si>
  <si>
    <t>omfattas av O26 om koppar</t>
  </si>
  <si>
    <t>omfattas bara av O15</t>
  </si>
  <si>
    <t>Kopplingar omfattas inte av O26</t>
  </si>
  <si>
    <t>English</t>
  </si>
  <si>
    <t>03502-03505 Invändiga panelbräder - Behandlad</t>
  </si>
  <si>
    <t>03502-03505 Interior slatwall panels - treated</t>
  </si>
  <si>
    <t>03502-03505 Innvendig panel - Behandlet</t>
  </si>
  <si>
    <t>03502-03505 Sisäpaneelit - käsitellyt</t>
  </si>
  <si>
    <t>03502-03505 Indvendige panelbrædder -  Behandlet</t>
  </si>
  <si>
    <t>3.13.3</t>
  </si>
  <si>
    <t>HV</t>
  </si>
  <si>
    <t>This row was added</t>
  </si>
  <si>
    <t>03301 Ceiling panels - treated</t>
  </si>
  <si>
    <t>03303 Wainscoting and decorative wall panels - treated</t>
  </si>
  <si>
    <t>03301 Kattolevyt - käsitellyt</t>
  </si>
  <si>
    <t>03303 Seinä- ja koristepaneelit - käsitellyt</t>
  </si>
  <si>
    <t>03301 Loftplader - Behandlet</t>
  </si>
  <si>
    <t>03303 Væg og dekorpaneler - Behandlet</t>
  </si>
  <si>
    <t>03301 Takplater - Behandlet</t>
  </si>
  <si>
    <t>03303 Vegg- og dekorpanel - Behandlet</t>
  </si>
  <si>
    <t>03301 Takskivor - Behandlad</t>
  </si>
  <si>
    <t>03303 Vägg- och dekorpanel - Behandlad</t>
  </si>
  <si>
    <t>3.14.0</t>
  </si>
  <si>
    <t>03502-03505 Interior slatwall panels was in the matrix but there was a need for 03502-03505 Interior slatwall panels - treated</t>
  </si>
  <si>
    <t xml:space="preserve">03301 Ceiling panels was in the matrix but there was a need for 03301 Ceiling panels - treated  </t>
  </si>
  <si>
    <t>03303 Wainscoting and decorative wall panels was in the matrix but there was a need for 03303 Wainscoting and decorative wall panels - treated</t>
  </si>
  <si>
    <t>20509 Sound-proofed indoor sewage tubes</t>
  </si>
  <si>
    <t xml:space="preserve">Cell B: X </t>
  </si>
  <si>
    <t>Cell B: X (om plast)</t>
  </si>
  <si>
    <t>3.13.4</t>
  </si>
  <si>
    <t>O27 X (om trä) &amp;  O29 X (om impregnerat trä)</t>
  </si>
  <si>
    <t>O27 X  &amp;  O29 X (om impregnerat trä)</t>
  </si>
  <si>
    <t>O23 X (om glas) &amp; O27 X (om trä) &amp;  O29 X (om impregnerat trä)</t>
  </si>
  <si>
    <t>inte längre omfattat av kraven (endast O27)</t>
  </si>
  <si>
    <t>01401 Aluskermit</t>
  </si>
  <si>
    <t>01402 Pintakermit</t>
  </si>
  <si>
    <t>01604 Bitumiset kattolaatat</t>
  </si>
  <si>
    <t>03502-03505 Interior panels</t>
  </si>
  <si>
    <t>03502-03505 Interior panels - treated</t>
  </si>
  <si>
    <t>3.14.1</t>
  </si>
  <si>
    <t>Clarification of name</t>
  </si>
  <si>
    <t>BB</t>
  </si>
  <si>
    <t xml:space="preserve">Cell M &amp; N: </t>
  </si>
  <si>
    <t>Cell M &amp; N: X (om trä)</t>
  </si>
  <si>
    <t>03303 Wainscoting and decorative wall panels  - treated</t>
  </si>
  <si>
    <t>X (om glas)</t>
  </si>
  <si>
    <t>HV&amp;BB</t>
  </si>
  <si>
    <t>omfattat också av kraven O23 &amp; 029</t>
  </si>
  <si>
    <t>Gäller även för prefabricerade produkter</t>
  </si>
  <si>
    <t xml:space="preserve">Inkluderar också odlingslådor  </t>
  </si>
  <si>
    <t>Plywood i gjutformar/formsättning</t>
  </si>
  <si>
    <t>08009 Garden joinery (wood for deckings, balconies, railings, partition walls, staircases, wooden trails, pergolas, fences and acoustic fencings)</t>
  </si>
  <si>
    <t>08009 Trädgårdssnickerier (träråvaran för trall, balkonger, räcken, skärmväggar, trappor, gångstigar,
pergolar, staket och bullerplank)</t>
  </si>
  <si>
    <t>08009 Tilbehør av tre til hagen (tre til terrassebord, balkonger, rekkverk, skjermvegger, trapper, gangveier, pergola, gjerde og støyskjerm)</t>
  </si>
  <si>
    <t>08009 Puutavara ulkoalueilla (terassilaudoitus, lattiaritilät, parvekkeet, kaiteet, näkösuojat, portaat, käyntisillat, pergolat, aidat ja melusuojat)</t>
  </si>
  <si>
    <t>08009 Havesnedkeri (træ til dæk, altaner, rækværk, skærmvægge, trapper, gangbroer, pergolaer, hegn og støjskærme</t>
  </si>
  <si>
    <t>08009 Garden joinery (wood  for deckings, balconies, railings, partition walls, staircases, wooden
trails, pergolas, fences and acoustic fencings)</t>
  </si>
  <si>
    <t xml:space="preserve">Ny rad </t>
  </si>
  <si>
    <t>Tillsatt beskrivning av produkter som omfattas av O29
omfattat också av kraven 029.
Också tillsatt kommentar: "Gäller även för prefabricerade produkter"</t>
  </si>
  <si>
    <t>3.14.2</t>
  </si>
  <si>
    <t>Updatering enligt 3.14 (publiserats 23.2.2022)</t>
  </si>
  <si>
    <t>Kompositträ på fasader, terrasser, balkonger, staket och skärmväggar</t>
  </si>
  <si>
    <t xml:space="preserve">Tillsatt kommentar: "Kompositträ på fasader, terrasser, balkonger, staket och skärmväggar" </t>
  </si>
  <si>
    <t>Multiple component products: The manufacturers should themselves check if each component in their multiple component product is covered by the material requirements.</t>
  </si>
  <si>
    <t>Sammensatte produkter: Produsenten skal selv undersøke om de enkelte komponentene i det sammensatte produktet er kravstilt i henhold til materialkravene.</t>
  </si>
  <si>
    <t>Useasta materiaalista koostuvat tuotteet: Valmistajien tulee itse tarkistaa, kuuluvatko komponentit useasta materiaalista koostuvissa tuotteissa materiaalivaatimusten piiriin.</t>
  </si>
  <si>
    <t>Sammensatte produkter: Producenten skal selv tjekke hvilke komponenter i deres sammensatte produkt der er omfattet af materialekravene.</t>
  </si>
  <si>
    <t>3.14.3</t>
  </si>
  <si>
    <t>Added text in all languages for multiple component products in "User guide"</t>
  </si>
  <si>
    <t>Sammansatta produkter: Producenten ska själv undersöka om komponenterna i den sammansatta produkten ingår i materialkraven.</t>
  </si>
  <si>
    <t>Removed Plywood i gjutformar/formsättning.</t>
  </si>
  <si>
    <t>3.14.4</t>
  </si>
  <si>
    <t>Gäller även formplywood som byggs in</t>
  </si>
  <si>
    <t>01205 Plywood in casting and mould</t>
  </si>
  <si>
    <t>Added comment for 01203 Plywood "Gäller även formplywood som byggs in."</t>
  </si>
  <si>
    <t>01205 Shuttering Plywood</t>
  </si>
  <si>
    <t>012 Sheet materials</t>
  </si>
  <si>
    <t>01205 Støbefiner</t>
  </si>
  <si>
    <t>01205 Kryssfinér forskaling</t>
  </si>
  <si>
    <t>More information about the criterias can you find here:</t>
  </si>
  <si>
    <t>https://www.svanen.se/491e5a/contentassets/7abc01dd391b4dc4b6d7d5627574cd20/criteria-document_089_small-houses-apartment-buildings-and-buildings-for-schools-and-pre-schools-089_english.pdf</t>
  </si>
  <si>
    <t>https://www.svanen.se/49288f/contentassets/7abc01dd391b4dc4b6d7d5627574cd20/kriteriedokument_089_smahus-flerbostadshus-och-byggnader-for-skolor-och-forskolor-089_svenska.pdf</t>
  </si>
  <si>
    <t>Duschvägg / duschkabiner</t>
  </si>
  <si>
    <t>02007 Läkt</t>
  </si>
  <si>
    <t>02007 Lath</t>
  </si>
  <si>
    <t>02007 Lekt/rekke</t>
  </si>
  <si>
    <t>02007 Rimat</t>
  </si>
  <si>
    <t>02007 Lægte</t>
  </si>
  <si>
    <t>3.14.5</t>
  </si>
  <si>
    <t>Added BK04 02007 to row 115 "Läkt"</t>
  </si>
  <si>
    <t>Fixed broken links.</t>
  </si>
  <si>
    <t>04399 Köksinredning övrigt</t>
  </si>
  <si>
    <t>Changed BK04 code</t>
  </si>
  <si>
    <t>Date</t>
  </si>
  <si>
    <t>Version 3.14.6
Product</t>
  </si>
  <si>
    <t>Version 3.14.6
Produkt</t>
  </si>
  <si>
    <t>Versjon 3.14.6
Produkt</t>
  </si>
  <si>
    <t>Versio 3.14.6
Tuote</t>
  </si>
  <si>
    <t>2022-08-18</t>
  </si>
  <si>
    <t>3.14.6</t>
  </si>
  <si>
    <t>Fixed the autoupdating date, in future update cell AL2 when a new version is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</si>
</sst>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2"/>
      <name val="Arial"/>
      <family val="2"/>
    </font>
    <font>
      <b/>
      <i/>
      <sz val="10"/>
      <name val="Arial"/>
      <family val="2"/>
    </font>
    <font>
      <sz val="10"/>
      <name val="Arial"/>
      <family val="2"/>
    </font>
    <font>
      <b/>
      <i/>
      <sz val="12"/>
      <name val="Arial"/>
      <family val="2"/>
    </font>
    <font>
      <b/>
      <sz val="10"/>
      <name val="Arial"/>
      <family val="2"/>
    </font>
    <font>
      <sz val="10"/>
      <color rgb="FF000000"/>
      <name val="Arial"/>
      <family val="2"/>
    </font>
    <font>
      <sz val="10"/>
      <name val="Arial"/>
      <family val="2"/>
    </font>
    <font>
      <sz val="11"/>
      <color theme="1"/>
      <name val="Calibri"/>
      <family val="2"/>
      <scheme val="minor"/>
    </font>
    <font>
      <sz val="11"/>
      <color theme="0"/>
      <name val="Calibri"/>
      <family val="2"/>
      <scheme val="minor"/>
    </font>
    <font>
      <u/>
      <sz val="11"/>
      <color theme="10"/>
      <name val="Calibri"/>
      <family val="2"/>
      <scheme val="minor"/>
    </font>
    <font>
      <b/>
      <sz val="20"/>
      <color theme="1"/>
      <name val="Calibri"/>
      <family val="2"/>
      <scheme val="minor"/>
    </font>
    <font>
      <b/>
      <sz val="16"/>
      <color theme="0"/>
      <name val="Calibri"/>
      <family val="2"/>
      <scheme val="minor"/>
    </font>
    <font>
      <b/>
      <sz val="10"/>
      <color theme="1"/>
      <name val="Calibri"/>
      <family val="2"/>
      <scheme val="minor"/>
    </font>
    <font>
      <sz val="11"/>
      <color rgb="FF3F3F76"/>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theme="1"/>
      <name val="Arial"/>
      <family val="2"/>
    </font>
    <font>
      <b/>
      <sz val="11"/>
      <color rgb="FF92D050"/>
      <name val="Arial"/>
      <family val="2"/>
    </font>
    <font>
      <b/>
      <sz val="11"/>
      <name val="Calibri"/>
      <family val="2"/>
      <scheme val="minor"/>
    </font>
    <font>
      <sz val="20"/>
      <name val="Calibri"/>
      <family val="2"/>
      <scheme val="minor"/>
    </font>
    <font>
      <sz val="8"/>
      <name val="Calibri"/>
      <family val="2"/>
      <scheme val="minor"/>
    </font>
  </fonts>
  <fills count="19">
    <fill>
      <patternFill patternType="none"/>
    </fill>
    <fill>
      <patternFill patternType="gray125"/>
    </fill>
    <fill>
      <patternFill patternType="solid">
        <fgColor rgb="FFFFFFCC"/>
      </patternFill>
    </fill>
    <fill>
      <patternFill patternType="solid">
        <fgColor theme="5"/>
      </patternFill>
    </fill>
    <fill>
      <patternFill patternType="solid">
        <fgColor theme="5"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C99"/>
      </patternFill>
    </fill>
    <fill>
      <patternFill patternType="solid">
        <fgColor rgb="FF92D050"/>
        <bgColor indexed="64"/>
      </patternFill>
    </fill>
    <fill>
      <patternFill patternType="solid">
        <fgColor theme="0" tint="-4.9989318521683403E-2"/>
        <bgColor indexed="64"/>
      </patternFill>
    </fill>
    <fill>
      <patternFill patternType="solid">
        <fgColor rgb="FFF8F8F8"/>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39997558519241921"/>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auto="1"/>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diagonal/>
    </border>
    <border>
      <left style="double">
        <color auto="1"/>
      </left>
      <right style="double">
        <color auto="1"/>
      </right>
      <top style="thin">
        <color rgb="FF7F7F7F"/>
      </top>
      <bottom style="thin">
        <color rgb="FF7F7F7F"/>
      </bottom>
      <diagonal/>
    </border>
    <border>
      <left style="double">
        <color auto="1"/>
      </left>
      <right style="double">
        <color auto="1"/>
      </right>
      <top style="thin">
        <color rgb="FFB2B2B2"/>
      </top>
      <bottom style="thin">
        <color rgb="FFB2B2B2"/>
      </bottom>
      <diagonal/>
    </border>
    <border>
      <left style="double">
        <color auto="1"/>
      </left>
      <right style="double">
        <color auto="1"/>
      </right>
      <top/>
      <bottom style="double">
        <color auto="1"/>
      </bottom>
      <diagonal/>
    </border>
  </borders>
  <cellStyleXfs count="6">
    <xf numFmtId="0" fontId="0" fillId="0" borderId="0"/>
    <xf numFmtId="0" fontId="9" fillId="2" borderId="4" applyNumberFormat="0" applyFont="0" applyAlignment="0" applyProtection="0"/>
    <xf numFmtId="0" fontId="10" fillId="3" borderId="0" applyNumberFormat="0" applyBorder="0" applyAlignment="0" applyProtection="0"/>
    <xf numFmtId="0" fontId="9" fillId="4" borderId="0" applyNumberFormat="0" applyBorder="0" applyAlignment="0" applyProtection="0"/>
    <xf numFmtId="0" fontId="11" fillId="0" borderId="0" applyNumberFormat="0" applyFill="0" applyBorder="0" applyAlignment="0" applyProtection="0"/>
    <xf numFmtId="0" fontId="15" fillId="8" borderId="7" applyNumberFormat="0" applyAlignment="0" applyProtection="0"/>
  </cellStyleXfs>
  <cellXfs count="152">
    <xf numFmtId="0" fontId="0" fillId="0" borderId="0" xfId="0"/>
    <xf numFmtId="0" fontId="0" fillId="0" borderId="0" xfId="0" applyBorder="1" applyAlignment="1">
      <alignment vertical="top"/>
    </xf>
    <xf numFmtId="0" fontId="0" fillId="0" borderId="0" xfId="0" applyBorder="1" applyAlignment="1">
      <alignment vertical="center"/>
    </xf>
    <xf numFmtId="0" fontId="0" fillId="0" borderId="0" xfId="0" applyFill="1" applyBorder="1" applyAlignment="1">
      <alignment vertical="center"/>
    </xf>
    <xf numFmtId="0" fontId="1" fillId="0" borderId="2" xfId="0" applyFont="1" applyBorder="1" applyAlignment="1">
      <alignment vertical="top" wrapText="1"/>
    </xf>
    <xf numFmtId="0" fontId="1" fillId="0" borderId="1" xfId="0" applyFont="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1" fillId="0" borderId="1" xfId="0" applyFont="1" applyFill="1" applyBorder="1" applyAlignment="1">
      <alignment vertical="center" wrapText="1"/>
    </xf>
    <xf numFmtId="14" fontId="0" fillId="0" borderId="0" xfId="0" applyNumberFormat="1" applyAlignment="1">
      <alignment vertical="center" wrapText="1"/>
    </xf>
    <xf numFmtId="14" fontId="0" fillId="0" borderId="0" xfId="0" applyNumberFormat="1" applyFill="1" applyAlignment="1">
      <alignment vertical="center" wrapText="1"/>
    </xf>
    <xf numFmtId="0" fontId="4" fillId="0" borderId="3" xfId="0" applyFont="1" applyBorder="1" applyAlignment="1">
      <alignment vertical="center" wrapText="1"/>
    </xf>
    <xf numFmtId="0" fontId="0" fillId="5" borderId="0" xfId="0" applyFill="1" applyAlignment="1">
      <alignment wrapText="1"/>
    </xf>
    <xf numFmtId="0" fontId="0" fillId="5" borderId="0" xfId="0" applyFill="1"/>
    <xf numFmtId="0" fontId="12" fillId="5" borderId="0" xfId="1" applyFont="1" applyFill="1" applyBorder="1" applyAlignment="1">
      <alignment horizontal="center"/>
    </xf>
    <xf numFmtId="0" fontId="10" fillId="5" borderId="0" xfId="2" applyFill="1" applyBorder="1" applyAlignment="1">
      <alignment horizontal="center" vertical="center"/>
    </xf>
    <xf numFmtId="0" fontId="0" fillId="5" borderId="0" xfId="0" applyFill="1" applyBorder="1"/>
    <xf numFmtId="0" fontId="1" fillId="5" borderId="0" xfId="1" applyFont="1" applyFill="1" applyBorder="1" applyAlignment="1">
      <alignment horizontal="center"/>
    </xf>
    <xf numFmtId="0" fontId="1" fillId="5" borderId="0" xfId="1" applyFont="1" applyFill="1" applyBorder="1" applyAlignment="1">
      <alignment horizontal="center" vertical="center"/>
    </xf>
    <xf numFmtId="0" fontId="9" fillId="5" borderId="0" xfId="3" applyFill="1" applyBorder="1"/>
    <xf numFmtId="0" fontId="9" fillId="5" borderId="0" xfId="3" applyFill="1" applyBorder="1" applyAlignment="1">
      <alignment wrapText="1"/>
    </xf>
    <xf numFmtId="0" fontId="1" fillId="0" borderId="0" xfId="0" applyFont="1" applyBorder="1" applyAlignment="1">
      <alignment vertical="top"/>
    </xf>
    <xf numFmtId="0" fontId="1" fillId="0" borderId="0" xfId="0" applyFont="1" applyBorder="1" applyAlignment="1">
      <alignment vertical="top" wrapText="1"/>
    </xf>
    <xf numFmtId="0" fontId="1" fillId="0" borderId="5" xfId="0" applyFont="1" applyBorder="1" applyAlignment="1">
      <alignment horizontal="left" vertical="top" wrapText="1"/>
    </xf>
    <xf numFmtId="0" fontId="4" fillId="10" borderId="8" xfId="0" applyFont="1" applyFill="1" applyBorder="1" applyAlignment="1">
      <alignment vertical="center" wrapText="1"/>
    </xf>
    <xf numFmtId="0" fontId="4" fillId="10" borderId="8" xfId="0" applyFont="1" applyFill="1" applyBorder="1" applyAlignment="1">
      <alignment vertical="center"/>
    </xf>
    <xf numFmtId="49" fontId="8" fillId="10" borderId="8" xfId="0" applyNumberFormat="1" applyFont="1" applyFill="1" applyBorder="1" applyAlignment="1">
      <alignment vertical="center" wrapText="1"/>
    </xf>
    <xf numFmtId="0" fontId="4" fillId="10" borderId="8" xfId="0" applyNumberFormat="1" applyFont="1" applyFill="1" applyBorder="1" applyAlignment="1">
      <alignment vertical="center"/>
    </xf>
    <xf numFmtId="0" fontId="4" fillId="10" borderId="8" xfId="0" applyNumberFormat="1" applyFont="1" applyFill="1" applyBorder="1" applyAlignment="1">
      <alignment vertical="center" wrapText="1"/>
    </xf>
    <xf numFmtId="0" fontId="7" fillId="10" borderId="8" xfId="0" applyFont="1" applyFill="1" applyBorder="1" applyAlignment="1">
      <alignment vertical="center"/>
    </xf>
    <xf numFmtId="49" fontId="4" fillId="10" borderId="8" xfId="0" applyNumberFormat="1" applyFont="1" applyFill="1" applyBorder="1" applyAlignment="1">
      <alignment vertical="center" wrapText="1"/>
    </xf>
    <xf numFmtId="0" fontId="19" fillId="9" borderId="9" xfId="0" applyFont="1" applyFill="1" applyBorder="1" applyAlignment="1">
      <alignment horizontal="left" vertical="top" wrapText="1"/>
    </xf>
    <xf numFmtId="0" fontId="20" fillId="9" borderId="10" xfId="0" applyFont="1" applyFill="1" applyBorder="1" applyAlignment="1">
      <alignment vertical="top" wrapText="1"/>
    </xf>
    <xf numFmtId="0" fontId="19" fillId="9" borderId="10" xfId="0" applyFont="1" applyFill="1" applyBorder="1" applyAlignment="1">
      <alignment vertical="top" wrapText="1"/>
    </xf>
    <xf numFmtId="0" fontId="20" fillId="9" borderId="10" xfId="0" applyFont="1" applyFill="1" applyBorder="1" applyAlignment="1">
      <alignment horizontal="left" vertical="top" wrapText="1"/>
    </xf>
    <xf numFmtId="0" fontId="19" fillId="9" borderId="11" xfId="0" applyFont="1" applyFill="1" applyBorder="1" applyAlignment="1">
      <alignment vertical="top" wrapText="1"/>
    </xf>
    <xf numFmtId="0" fontId="14" fillId="10" borderId="8" xfId="0" applyFont="1" applyFill="1" applyBorder="1" applyAlignment="1">
      <alignment horizontal="left" vertical="top" wrapText="1"/>
    </xf>
    <xf numFmtId="0" fontId="14" fillId="10" borderId="8" xfId="0" applyFont="1" applyFill="1" applyBorder="1" applyAlignment="1">
      <alignment vertical="top" wrapText="1"/>
    </xf>
    <xf numFmtId="0" fontId="0" fillId="11" borderId="8" xfId="0" applyFill="1" applyBorder="1" applyAlignment="1">
      <alignment horizontal="center" vertical="center" wrapText="1"/>
    </xf>
    <xf numFmtId="0" fontId="0" fillId="11" borderId="8" xfId="0" applyFill="1" applyBorder="1" applyAlignment="1">
      <alignment vertical="center"/>
    </xf>
    <xf numFmtId="0" fontId="3" fillId="12" borderId="8" xfId="0" applyFont="1" applyFill="1" applyBorder="1" applyAlignment="1">
      <alignment vertical="center"/>
    </xf>
    <xf numFmtId="0" fontId="0" fillId="12" borderId="8" xfId="0" applyFill="1" applyBorder="1" applyAlignment="1">
      <alignment horizontal="center" vertical="center" wrapText="1"/>
    </xf>
    <xf numFmtId="14" fontId="21" fillId="10" borderId="8" xfId="0" applyNumberFormat="1" applyFont="1" applyFill="1" applyBorder="1" applyAlignment="1">
      <alignment vertical="center" wrapText="1"/>
    </xf>
    <xf numFmtId="0" fontId="1" fillId="12" borderId="8" xfId="0" applyFont="1" applyFill="1" applyBorder="1" applyAlignment="1">
      <alignment horizontal="center" vertical="center" wrapText="1"/>
    </xf>
    <xf numFmtId="0" fontId="2" fillId="12" borderId="8" xfId="0" applyFont="1" applyFill="1" applyBorder="1" applyAlignment="1">
      <alignment vertical="center"/>
    </xf>
    <xf numFmtId="0" fontId="3" fillId="12" borderId="8" xfId="0" applyFont="1" applyFill="1" applyBorder="1" applyAlignment="1">
      <alignment vertical="center" wrapText="1"/>
    </xf>
    <xf numFmtId="0" fontId="5" fillId="12" borderId="8" xfId="0" applyFont="1" applyFill="1" applyBorder="1" applyAlignment="1">
      <alignment vertical="center" wrapText="1"/>
    </xf>
    <xf numFmtId="0" fontId="5" fillId="12" borderId="8" xfId="0" applyFont="1" applyFill="1" applyBorder="1" applyAlignment="1">
      <alignment vertical="center"/>
    </xf>
    <xf numFmtId="49" fontId="6" fillId="12" borderId="8" xfId="0" applyNumberFormat="1" applyFont="1" applyFill="1" applyBorder="1" applyAlignment="1">
      <alignment vertical="center" wrapText="1"/>
    </xf>
    <xf numFmtId="0" fontId="21" fillId="10" borderId="8" xfId="0" applyFont="1" applyFill="1" applyBorder="1" applyAlignment="1">
      <alignment horizontal="left" vertical="center" wrapText="1"/>
    </xf>
    <xf numFmtId="0" fontId="0" fillId="13" borderId="0" xfId="0" applyFill="1" applyBorder="1" applyAlignment="1">
      <alignment vertical="center"/>
    </xf>
    <xf numFmtId="0" fontId="0" fillId="14" borderId="0" xfId="0" applyFill="1" applyBorder="1" applyAlignment="1">
      <alignment vertical="center"/>
    </xf>
    <xf numFmtId="0" fontId="12" fillId="13" borderId="2" xfId="1" applyFont="1" applyFill="1" applyBorder="1" applyAlignment="1"/>
    <xf numFmtId="0" fontId="12" fillId="15" borderId="2" xfId="1" applyFont="1" applyFill="1" applyBorder="1" applyAlignment="1"/>
    <xf numFmtId="0" fontId="12" fillId="14" borderId="2" xfId="1" applyFont="1" applyFill="1" applyBorder="1" applyAlignment="1"/>
    <xf numFmtId="0" fontId="0" fillId="16" borderId="2" xfId="0" applyFill="1" applyBorder="1"/>
    <xf numFmtId="0" fontId="0" fillId="13" borderId="2" xfId="0" applyFill="1" applyBorder="1" applyAlignment="1">
      <alignment vertical="center" wrapText="1"/>
    </xf>
    <xf numFmtId="0" fontId="0" fillId="15" borderId="2" xfId="0" applyFill="1" applyBorder="1" applyAlignment="1">
      <alignment vertical="center" wrapText="1"/>
    </xf>
    <xf numFmtId="0" fontId="0" fillId="14" borderId="2" xfId="0" applyFill="1" applyBorder="1" applyAlignment="1">
      <alignment vertical="center" wrapText="1"/>
    </xf>
    <xf numFmtId="0" fontId="11" fillId="13" borderId="2" xfId="4" applyFill="1" applyBorder="1" applyAlignment="1">
      <alignment vertical="center" wrapText="1"/>
    </xf>
    <xf numFmtId="0" fontId="11" fillId="15" borderId="2" xfId="4" applyFill="1" applyBorder="1" applyAlignment="1">
      <alignment vertical="center" wrapText="1"/>
    </xf>
    <xf numFmtId="0" fontId="11" fillId="14" borderId="2" xfId="4" applyFill="1" applyBorder="1" applyAlignment="1">
      <alignment vertical="center" wrapText="1"/>
    </xf>
    <xf numFmtId="0" fontId="0" fillId="14" borderId="2" xfId="0" applyFont="1" applyFill="1" applyBorder="1" applyAlignment="1">
      <alignment vertical="center" wrapText="1"/>
    </xf>
    <xf numFmtId="0" fontId="0" fillId="13" borderId="2" xfId="0" applyFill="1" applyBorder="1" applyAlignment="1">
      <alignment wrapText="1"/>
    </xf>
    <xf numFmtId="0" fontId="0" fillId="15" borderId="2" xfId="0" applyFill="1" applyBorder="1" applyAlignment="1">
      <alignment wrapText="1"/>
    </xf>
    <xf numFmtId="0" fontId="0" fillId="14" borderId="2" xfId="0" applyFill="1" applyBorder="1" applyAlignment="1">
      <alignment wrapText="1"/>
    </xf>
    <xf numFmtId="0" fontId="1" fillId="13" borderId="2" xfId="1" applyFont="1" applyFill="1" applyBorder="1" applyAlignment="1"/>
    <xf numFmtId="0" fontId="1" fillId="15" borderId="2" xfId="1" applyFont="1" applyFill="1" applyBorder="1" applyAlignment="1"/>
    <xf numFmtId="0" fontId="1" fillId="14" borderId="2" xfId="1" applyFont="1" applyFill="1" applyBorder="1" applyAlignment="1"/>
    <xf numFmtId="0" fontId="1" fillId="13" borderId="2" xfId="1" applyFont="1" applyFill="1" applyBorder="1" applyAlignment="1">
      <alignment vertical="center"/>
    </xf>
    <xf numFmtId="0" fontId="1" fillId="15" borderId="2" xfId="1" applyFont="1" applyFill="1" applyBorder="1" applyAlignment="1">
      <alignment vertical="center"/>
    </xf>
    <xf numFmtId="0" fontId="1" fillId="14" borderId="2" xfId="1" applyFont="1" applyFill="1" applyBorder="1" applyAlignment="1">
      <alignment vertical="center"/>
    </xf>
    <xf numFmtId="0" fontId="0" fillId="13" borderId="2" xfId="0" applyFill="1" applyBorder="1" applyAlignment="1">
      <alignment vertical="center"/>
    </xf>
    <xf numFmtId="0" fontId="0" fillId="14" borderId="2" xfId="0" applyFill="1" applyBorder="1" applyAlignment="1">
      <alignment vertical="center"/>
    </xf>
    <xf numFmtId="0" fontId="9" fillId="15" borderId="2" xfId="3" applyFill="1" applyBorder="1" applyAlignment="1">
      <alignment wrapText="1"/>
    </xf>
    <xf numFmtId="0" fontId="1" fillId="13" borderId="0" xfId="0" applyFont="1" applyFill="1" applyBorder="1" applyAlignment="1">
      <alignment vertical="top"/>
    </xf>
    <xf numFmtId="0" fontId="0" fillId="15" borderId="0" xfId="0" applyFill="1" applyBorder="1" applyAlignment="1">
      <alignment vertical="center"/>
    </xf>
    <xf numFmtId="0" fontId="1" fillId="15" borderId="0" xfId="0" applyFont="1" applyFill="1" applyBorder="1" applyAlignment="1">
      <alignment vertical="top"/>
    </xf>
    <xf numFmtId="0" fontId="1" fillId="14" borderId="0" xfId="0" applyFont="1" applyFill="1" applyBorder="1" applyAlignment="1">
      <alignment vertical="top"/>
    </xf>
    <xf numFmtId="0" fontId="17" fillId="14" borderId="0" xfId="0" applyFont="1" applyFill="1" applyBorder="1" applyAlignment="1">
      <alignment vertical="center"/>
    </xf>
    <xf numFmtId="0" fontId="17" fillId="14" borderId="0" xfId="0" applyFont="1" applyFill="1" applyBorder="1" applyAlignment="1">
      <alignment vertical="center" wrapText="1"/>
    </xf>
    <xf numFmtId="0" fontId="0" fillId="14" borderId="0" xfId="0" applyFont="1" applyFill="1" applyBorder="1" applyAlignment="1">
      <alignment vertical="center"/>
    </xf>
    <xf numFmtId="0" fontId="17" fillId="14" borderId="0" xfId="0" applyNumberFormat="1" applyFont="1" applyFill="1" applyBorder="1" applyAlignment="1">
      <alignment vertical="center"/>
    </xf>
    <xf numFmtId="0" fontId="17" fillId="14" borderId="0" xfId="0" applyNumberFormat="1" applyFont="1" applyFill="1" applyBorder="1" applyAlignment="1">
      <alignment vertical="center" wrapText="1"/>
    </xf>
    <xf numFmtId="49" fontId="17" fillId="14" borderId="0" xfId="0" applyNumberFormat="1" applyFont="1" applyFill="1" applyBorder="1" applyAlignment="1">
      <alignment vertical="center" wrapText="1"/>
    </xf>
    <xf numFmtId="0" fontId="16" fillId="14" borderId="0" xfId="0" applyFont="1" applyFill="1" applyBorder="1" applyAlignment="1">
      <alignment vertical="center"/>
    </xf>
    <xf numFmtId="0" fontId="18" fillId="14" borderId="0" xfId="0" applyFont="1" applyFill="1" applyBorder="1" applyAlignment="1">
      <alignment vertical="center"/>
    </xf>
    <xf numFmtId="0" fontId="16" fillId="14" borderId="0" xfId="0" applyFont="1" applyFill="1" applyBorder="1" applyAlignment="1">
      <alignment vertical="center" wrapText="1"/>
    </xf>
    <xf numFmtId="0" fontId="0" fillId="16" borderId="0" xfId="0" applyFill="1" applyBorder="1" applyAlignment="1">
      <alignment vertical="center"/>
    </xf>
    <xf numFmtId="0" fontId="1" fillId="16" borderId="0" xfId="0" applyFont="1" applyFill="1" applyBorder="1" applyAlignment="1">
      <alignment vertical="top"/>
    </xf>
    <xf numFmtId="0" fontId="17" fillId="16" borderId="0" xfId="0" applyFont="1" applyFill="1" applyBorder="1" applyAlignment="1">
      <alignment vertical="center"/>
    </xf>
    <xf numFmtId="0" fontId="17" fillId="16" borderId="0" xfId="0" applyFont="1" applyFill="1" applyBorder="1" applyAlignment="1">
      <alignment vertical="center" wrapText="1"/>
    </xf>
    <xf numFmtId="0" fontId="0" fillId="16" borderId="0" xfId="0" applyFont="1" applyFill="1" applyBorder="1" applyAlignment="1">
      <alignment vertical="center"/>
    </xf>
    <xf numFmtId="0" fontId="17" fillId="16" borderId="0" xfId="0" applyNumberFormat="1" applyFont="1" applyFill="1" applyBorder="1" applyAlignment="1">
      <alignment vertical="center"/>
    </xf>
    <xf numFmtId="0" fontId="17" fillId="16" borderId="0" xfId="0" applyNumberFormat="1" applyFont="1" applyFill="1" applyBorder="1" applyAlignment="1">
      <alignment vertical="center" wrapText="1"/>
    </xf>
    <xf numFmtId="49" fontId="17" fillId="16" borderId="0" xfId="0" applyNumberFormat="1" applyFont="1" applyFill="1" applyBorder="1" applyAlignment="1">
      <alignment vertical="center" wrapText="1"/>
    </xf>
    <xf numFmtId="0" fontId="16" fillId="16" borderId="0" xfId="0" applyFont="1" applyFill="1" applyBorder="1" applyAlignment="1">
      <alignment vertical="center"/>
    </xf>
    <xf numFmtId="0" fontId="18" fillId="16" borderId="0" xfId="0" applyFont="1" applyFill="1" applyBorder="1" applyAlignment="1">
      <alignment vertical="center"/>
    </xf>
    <xf numFmtId="0" fontId="16" fillId="16" borderId="0" xfId="0" applyFont="1" applyFill="1" applyBorder="1" applyAlignment="1">
      <alignment vertical="center" wrapText="1"/>
    </xf>
    <xf numFmtId="0" fontId="1" fillId="13" borderId="0" xfId="0" applyFont="1" applyFill="1" applyBorder="1" applyAlignment="1">
      <alignment vertical="top" wrapText="1"/>
    </xf>
    <xf numFmtId="0" fontId="1" fillId="15" borderId="0" xfId="0" applyFont="1" applyFill="1" applyBorder="1" applyAlignment="1">
      <alignment vertical="top" wrapText="1"/>
    </xf>
    <xf numFmtId="0" fontId="0" fillId="14" borderId="0" xfId="0" applyFont="1" applyFill="1" applyBorder="1" applyAlignment="1">
      <alignment vertical="top" wrapText="1"/>
    </xf>
    <xf numFmtId="0" fontId="0" fillId="14" borderId="0" xfId="0" applyFont="1" applyFill="1" applyBorder="1" applyAlignment="1">
      <alignment vertical="top"/>
    </xf>
    <xf numFmtId="0" fontId="0" fillId="14" borderId="0" xfId="0" applyFill="1" applyBorder="1" applyAlignment="1">
      <alignment vertical="top"/>
    </xf>
    <xf numFmtId="0" fontId="21" fillId="15" borderId="2" xfId="0" applyFont="1" applyFill="1" applyBorder="1" applyAlignment="1">
      <alignment vertical="top" wrapText="1"/>
    </xf>
    <xf numFmtId="0" fontId="1" fillId="15" borderId="2" xfId="0" applyFont="1" applyFill="1" applyBorder="1" applyAlignment="1">
      <alignment vertical="top" wrapText="1"/>
    </xf>
    <xf numFmtId="0" fontId="1" fillId="15" borderId="6" xfId="0" applyFont="1" applyFill="1" applyBorder="1" applyAlignment="1">
      <alignment vertical="top" wrapText="1"/>
    </xf>
    <xf numFmtId="0" fontId="1" fillId="13" borderId="2" xfId="0" applyFont="1" applyFill="1" applyBorder="1" applyAlignment="1">
      <alignment vertical="top" wrapText="1"/>
    </xf>
    <xf numFmtId="0" fontId="1" fillId="13" borderId="6" xfId="0" applyFont="1" applyFill="1" applyBorder="1" applyAlignment="1">
      <alignment vertical="top" wrapText="1"/>
    </xf>
    <xf numFmtId="0" fontId="0" fillId="14" borderId="0" xfId="0" applyFill="1" applyBorder="1" applyAlignment="1">
      <alignment vertical="top" wrapText="1"/>
    </xf>
    <xf numFmtId="0" fontId="0" fillId="17" borderId="8" xfId="0" applyFill="1" applyBorder="1" applyAlignment="1">
      <alignment horizontal="center" vertical="center" wrapText="1"/>
    </xf>
    <xf numFmtId="0" fontId="12" fillId="16" borderId="2" xfId="0" applyFont="1" applyFill="1" applyBorder="1"/>
    <xf numFmtId="0" fontId="0" fillId="16" borderId="2" xfId="0" applyFill="1" applyBorder="1" applyAlignment="1">
      <alignment vertical="top" wrapText="1"/>
    </xf>
    <xf numFmtId="0" fontId="11" fillId="16" borderId="2" xfId="4" applyFill="1" applyBorder="1" applyAlignment="1">
      <alignment horizontal="left" vertical="center"/>
    </xf>
    <xf numFmtId="0" fontId="0" fillId="16" borderId="2" xfId="0" applyFill="1" applyBorder="1" applyAlignment="1">
      <alignment wrapText="1"/>
    </xf>
    <xf numFmtId="0" fontId="0" fillId="16" borderId="2" xfId="0" applyFill="1" applyBorder="1" applyAlignment="1">
      <alignment vertical="center" wrapText="1"/>
    </xf>
    <xf numFmtId="0" fontId="1" fillId="16" borderId="2" xfId="0" applyFont="1" applyFill="1" applyBorder="1"/>
    <xf numFmtId="0" fontId="0" fillId="16" borderId="2" xfId="0" applyFill="1" applyBorder="1" applyAlignment="1">
      <alignment vertical="center"/>
    </xf>
    <xf numFmtId="0" fontId="0" fillId="7" borderId="2" xfId="0" applyFill="1" applyBorder="1" applyAlignment="1">
      <alignment vertical="center" wrapText="1"/>
    </xf>
    <xf numFmtId="0" fontId="12" fillId="18" borderId="2" xfId="0" applyFont="1" applyFill="1" applyBorder="1" applyAlignment="1">
      <alignment wrapText="1"/>
    </xf>
    <xf numFmtId="0" fontId="0" fillId="18" borderId="2" xfId="0" applyFill="1" applyBorder="1" applyAlignment="1">
      <alignment wrapText="1"/>
    </xf>
    <xf numFmtId="0" fontId="1" fillId="18" borderId="2" xfId="0" applyFont="1" applyFill="1" applyBorder="1" applyAlignment="1">
      <alignment wrapText="1"/>
    </xf>
    <xf numFmtId="0" fontId="21" fillId="13" borderId="2" xfId="2" applyFont="1" applyFill="1" applyBorder="1" applyAlignment="1">
      <alignment vertical="center"/>
    </xf>
    <xf numFmtId="0" fontId="21" fillId="15" borderId="2" xfId="2" applyFont="1" applyFill="1" applyBorder="1" applyAlignment="1">
      <alignment vertical="center"/>
    </xf>
    <xf numFmtId="0" fontId="21" fillId="14" borderId="2" xfId="2" applyFont="1" applyFill="1" applyBorder="1" applyAlignment="1">
      <alignment vertical="center"/>
    </xf>
    <xf numFmtId="0" fontId="21" fillId="16" borderId="2" xfId="0" applyFont="1" applyFill="1" applyBorder="1" applyAlignment="1">
      <alignment vertical="center"/>
    </xf>
    <xf numFmtId="0" fontId="1" fillId="18" borderId="0" xfId="0" applyFont="1" applyFill="1" applyBorder="1" applyAlignment="1">
      <alignment vertical="top"/>
    </xf>
    <xf numFmtId="0" fontId="0" fillId="18" borderId="0" xfId="0" applyFill="1" applyBorder="1" applyAlignment="1">
      <alignment vertical="center"/>
    </xf>
    <xf numFmtId="0" fontId="0" fillId="18" borderId="0" xfId="0" applyFill="1" applyBorder="1" applyAlignment="1">
      <alignment vertical="center" wrapText="1"/>
    </xf>
    <xf numFmtId="0" fontId="0" fillId="16" borderId="0" xfId="0" applyFill="1" applyBorder="1" applyAlignment="1">
      <alignment vertical="center" wrapText="1"/>
    </xf>
    <xf numFmtId="0" fontId="12" fillId="17" borderId="0" xfId="0" applyFont="1" applyFill="1" applyBorder="1" applyAlignment="1">
      <alignment vertical="center" wrapText="1"/>
    </xf>
    <xf numFmtId="0" fontId="12" fillId="2" borderId="12" xfId="1" applyFont="1" applyBorder="1" applyAlignment="1">
      <alignment horizontal="center"/>
    </xf>
    <xf numFmtId="0" fontId="0" fillId="6" borderId="13" xfId="0" applyFill="1" applyBorder="1" applyAlignment="1">
      <alignment vertical="center" wrapText="1"/>
    </xf>
    <xf numFmtId="0" fontId="1" fillId="7" borderId="13" xfId="0" applyFont="1" applyFill="1" applyBorder="1" applyAlignment="1">
      <alignment vertical="center" wrapText="1"/>
    </xf>
    <xf numFmtId="0" fontId="15" fillId="8" borderId="14" xfId="5" applyBorder="1" applyAlignment="1">
      <alignment vertical="center" wrapText="1"/>
    </xf>
    <xf numFmtId="0" fontId="0" fillId="6" borderId="13" xfId="0" applyFill="1" applyBorder="1" applyAlignment="1">
      <alignment wrapText="1"/>
    </xf>
    <xf numFmtId="0" fontId="1" fillId="2" borderId="15" xfId="1" applyFont="1" applyBorder="1" applyAlignment="1">
      <alignment horizontal="center"/>
    </xf>
    <xf numFmtId="0" fontId="13" fillId="3" borderId="13" xfId="2" applyFont="1" applyBorder="1" applyAlignment="1">
      <alignment horizontal="center" vertical="center"/>
    </xf>
    <xf numFmtId="0" fontId="9" fillId="4" borderId="13" xfId="3" applyBorder="1" applyAlignment="1">
      <alignment wrapText="1"/>
    </xf>
    <xf numFmtId="0" fontId="9" fillId="4" borderId="16" xfId="3" applyBorder="1" applyAlignment="1">
      <alignment wrapText="1"/>
    </xf>
    <xf numFmtId="0" fontId="22" fillId="17" borderId="0" xfId="0" applyFont="1" applyFill="1" applyBorder="1" applyAlignment="1">
      <alignment vertical="center"/>
    </xf>
    <xf numFmtId="0" fontId="11" fillId="18" borderId="2" xfId="4" applyFill="1" applyBorder="1" applyAlignment="1">
      <alignment wrapText="1"/>
    </xf>
    <xf numFmtId="0" fontId="0" fillId="0" borderId="8" xfId="0" applyFill="1" applyBorder="1" applyAlignment="1">
      <alignment vertical="center"/>
    </xf>
    <xf numFmtId="0" fontId="0" fillId="18" borderId="0" xfId="0" applyFill="1" applyBorder="1" applyAlignment="1">
      <alignment vertical="top" wrapText="1"/>
    </xf>
    <xf numFmtId="49" fontId="0" fillId="0" borderId="0" xfId="0" applyNumberFormat="1" applyAlignment="1">
      <alignment vertical="center" wrapText="1"/>
    </xf>
    <xf numFmtId="0" fontId="0" fillId="0" borderId="8" xfId="0" applyFill="1" applyBorder="1" applyAlignment="1">
      <alignment horizontal="center" vertical="center" wrapText="1"/>
    </xf>
    <xf numFmtId="0" fontId="0" fillId="0" borderId="0" xfId="0" quotePrefix="1" applyAlignment="1">
      <alignment vertical="center" wrapText="1"/>
    </xf>
    <xf numFmtId="0" fontId="0" fillId="15" borderId="0" xfId="0" applyFill="1" applyBorder="1" applyAlignment="1">
      <alignment vertical="center" wrapText="1"/>
    </xf>
    <xf numFmtId="0" fontId="0" fillId="13" borderId="0" xfId="0" applyFill="1" applyBorder="1" applyAlignment="1">
      <alignment vertical="center" wrapText="1"/>
    </xf>
    <xf numFmtId="21" fontId="0" fillId="0" borderId="0" xfId="0" applyNumberFormat="1" applyAlignment="1">
      <alignment horizontal="left" vertical="center" wrapText="1"/>
    </xf>
    <xf numFmtId="49" fontId="1" fillId="0" borderId="5" xfId="0" applyNumberFormat="1" applyFont="1" applyBorder="1" applyAlignment="1">
      <alignment horizontal="left" vertical="top" wrapText="1"/>
    </xf>
    <xf numFmtId="0" fontId="0" fillId="0" borderId="0" xfId="0" applyFont="1" applyAlignment="1">
      <alignment vertical="center" wrapText="1"/>
    </xf>
  </cellXfs>
  <cellStyles count="6">
    <cellStyle name="60% - Accent2" xfId="3" builtinId="36"/>
    <cellStyle name="Accent2" xfId="2" builtinId="33"/>
    <cellStyle name="Hyperlink" xfId="4" builtinId="8"/>
    <cellStyle name="Input" xfId="5" builtinId="20"/>
    <cellStyle name="Normal" xfId="0" builtinId="0"/>
    <cellStyle name="Note" xfId="1" builtinId="10"/>
  </cellStyles>
  <dxfs count="132">
    <dxf>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alignment vertical="center" textRotation="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auto="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top style="thin">
          <color auto="1"/>
        </top>
      </border>
    </dxf>
    <dxf>
      <border diagonalUp="0" diagonalDown="0">
        <left style="double">
          <color auto="1"/>
        </left>
        <right style="double">
          <color auto="1"/>
        </right>
        <top style="double">
          <color auto="1"/>
        </top>
        <bottom style="double">
          <color auto="1"/>
        </bottom>
      </border>
    </dxf>
    <dxf>
      <fill>
        <patternFill patternType="none">
          <fgColor indexed="64"/>
          <bgColor auto="1"/>
        </patternFill>
      </fill>
      <alignment vertical="center" textRotation="0" indent="0" justifyLastLine="0" shrinkToFit="0" readingOrder="0"/>
    </dxf>
    <dxf>
      <border>
        <bottom style="thin">
          <color auto="1"/>
        </bottom>
      </border>
    </dxf>
    <dxf>
      <font>
        <b/>
        <strike val="0"/>
        <outline val="0"/>
        <shadow val="0"/>
        <u val="none"/>
        <vertAlign val="baseline"/>
        <sz val="11"/>
        <name val="Arial"/>
        <family val="2"/>
        <scheme val="none"/>
      </font>
      <fill>
        <patternFill patternType="solid">
          <fgColor indexed="64"/>
          <bgColor rgb="FF92D050"/>
        </patternFill>
      </fill>
      <alignment horizontal="general" vertical="top" textRotation="0" wrapText="1" indent="0" justifyLastLine="0" shrinkToFit="0" readingOrder="0"/>
      <border diagonalUp="0" diagonalDown="0" outline="0">
        <left style="thin">
          <color auto="1"/>
        </left>
        <right style="thin">
          <color auto="1"/>
        </right>
        <top/>
        <bottom/>
      </border>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s>
  <tableStyles count="0" defaultTableStyle="TableStyleMedium2" defaultPivotStyle="PivotStyleLight16"/>
  <colors>
    <mruColors>
      <color rgb="FFF8F8F8"/>
      <color rgb="FF47D7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A1:O386" totalsRowShown="0" headerRowDxfId="19" dataDxfId="17" headerRowBorderDxfId="18" tableBorderDxfId="16" totalsRowBorderDxfId="15">
  <autoFilter ref="A1:O386" xr:uid="{00000000-0009-0000-0100-000001000000}"/>
  <tableColumns count="15">
    <tableColumn id="1" xr3:uid="{00000000-0010-0000-0000-000001000000}" name=" " dataDxfId="14"/>
    <tableColumn id="2" xr3:uid="{00000000-0010-0000-0000-000002000000}" name="." dataDxfId="13"/>
    <tableColumn id="17" xr3:uid="{00000000-0010-0000-0000-000011000000}" name="O15" dataDxfId="12"/>
    <tableColumn id="3" xr3:uid="{00000000-0010-0000-0000-000003000000}" name=".." dataDxfId="11"/>
    <tableColumn id="4" xr3:uid="{00000000-0010-0000-0000-000004000000}" name="O6" dataDxfId="10"/>
    <tableColumn id="5" xr3:uid="{00000000-0010-0000-0000-000005000000}" name="O14" dataDxfId="9"/>
    <tableColumn id="7" xr3:uid="{00000000-0010-0000-0000-000007000000}" name="O16-O21" dataDxfId="8"/>
    <tableColumn id="8" xr3:uid="{00000000-0010-0000-0000-000008000000}" name="O22" dataDxfId="7"/>
    <tableColumn id="9" xr3:uid="{00000000-0010-0000-0000-000009000000}" name="O23" dataDxfId="6"/>
    <tableColumn id="10" xr3:uid="{00000000-0010-0000-0000-00000A000000}" name="O24" dataDxfId="5"/>
    <tableColumn id="11" xr3:uid="{00000000-0010-0000-0000-00000B000000}" name="O25" dataDxfId="4"/>
    <tableColumn id="16" xr3:uid="{00000000-0010-0000-0000-000010000000}" name="O26" dataDxfId="3"/>
    <tableColumn id="12" xr3:uid="{00000000-0010-0000-0000-00000C000000}" name="O27" dataDxfId="2"/>
    <tableColumn id="13" xr3:uid="{00000000-0010-0000-0000-00000D000000}" name="O28" dataDxfId="1"/>
    <tableColumn id="15" xr3:uid="{00000000-0010-0000-0000-00000F000000}" name="O29"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colabel.dk/da/blomsten-og-svanen/kriterier/vis-produktgruppe?produktgruppeid=089&amp;projektgruppe=Svanen" TargetMode="External"/><Relationship Id="rId2" Type="http://schemas.openxmlformats.org/officeDocument/2006/relationships/hyperlink" Target="https://joutsenmerkki.fi/kriteerit/089-talot-pientalot-kerrostalot-koulu-ja-paivakotirakennukset-3/" TargetMode="External"/><Relationship Id="rId1" Type="http://schemas.openxmlformats.org/officeDocument/2006/relationships/hyperlink" Target="http://www.svanemerket.no/svanens-krav/byggevarer-og-hus/hu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K54"/>
  <sheetViews>
    <sheetView tabSelected="1" zoomScale="85" zoomScaleNormal="85" workbookViewId="0"/>
  </sheetViews>
  <sheetFormatPr defaultColWidth="9.1796875" defaultRowHeight="14.5" x14ac:dyDescent="0.35"/>
  <cols>
    <col min="1" max="1" width="19.54296875" style="13" customWidth="1"/>
    <col min="2" max="2" width="110.7265625" style="12" customWidth="1"/>
    <col min="3" max="3" width="4.54296875" style="16" customWidth="1"/>
    <col min="4" max="4" width="3.7265625" style="16" customWidth="1"/>
    <col min="5" max="5" width="17.1796875" style="16" hidden="1" customWidth="1"/>
    <col min="6" max="7" width="92.1796875" style="16" hidden="1" customWidth="1"/>
    <col min="8" max="9" width="92.453125" style="16" hidden="1" customWidth="1"/>
    <col min="10" max="10" width="104.7265625" style="12" hidden="1" customWidth="1"/>
    <col min="11" max="11" width="104.7265625" style="13" hidden="1" customWidth="1"/>
    <col min="12" max="16384" width="9.1796875" style="13"/>
  </cols>
  <sheetData>
    <row r="1" spans="1:10" ht="52" x14ac:dyDescent="0.35">
      <c r="A1" s="130" t="s">
        <v>867</v>
      </c>
      <c r="B1" s="140" t="s">
        <v>2384</v>
      </c>
    </row>
    <row r="2" spans="1:10" ht="15" thickBot="1" x14ac:dyDescent="0.4">
      <c r="A2" s="16"/>
    </row>
    <row r="3" spans="1:10" ht="27" thickTop="1" thickBot="1" x14ac:dyDescent="0.65">
      <c r="A3" s="16"/>
      <c r="B3" s="131" t="str">
        <f t="shared" ref="B3:B9" si="0">IF($B$1="English",G3,IF($B$1="Swedish",F3,IF($B$1="Norwegian",H3,IF($B$1="Finnish",I3,J3))))</f>
        <v>User guide to product matrix</v>
      </c>
      <c r="C3" s="14"/>
      <c r="D3" s="14"/>
      <c r="E3" s="14"/>
      <c r="F3" s="52" t="s">
        <v>834</v>
      </c>
      <c r="G3" s="53" t="s">
        <v>795</v>
      </c>
      <c r="H3" s="54" t="s">
        <v>1344</v>
      </c>
      <c r="I3" s="111" t="s">
        <v>1788</v>
      </c>
      <c r="J3" s="119" t="s">
        <v>1839</v>
      </c>
    </row>
    <row r="4" spans="1:10" ht="44" thickTop="1" x14ac:dyDescent="0.35">
      <c r="A4" s="16"/>
      <c r="B4" s="132" t="str">
        <f t="shared" si="0"/>
        <v xml:space="preserve">The product matrix is a tool that can be used in order to find if a building product is covered by any requirement of the “089 Small houses, apartment buildings and buildings for schools and pre-schools” criteria document. </v>
      </c>
      <c r="F4" s="56" t="s">
        <v>835</v>
      </c>
      <c r="G4" s="57" t="s">
        <v>796</v>
      </c>
      <c r="H4" s="58" t="s">
        <v>1366</v>
      </c>
      <c r="I4" s="112" t="s">
        <v>1789</v>
      </c>
      <c r="J4" s="120" t="s">
        <v>1840</v>
      </c>
    </row>
    <row r="5" spans="1:10" x14ac:dyDescent="0.35">
      <c r="A5" s="16"/>
      <c r="B5" s="132" t="str">
        <f t="shared" si="0"/>
        <v>More information about the criterias can you find here:</v>
      </c>
      <c r="F5" s="56" t="s">
        <v>836</v>
      </c>
      <c r="G5" s="57" t="s">
        <v>2460</v>
      </c>
      <c r="H5" s="58" t="s">
        <v>1367</v>
      </c>
      <c r="I5" s="55" t="s">
        <v>1790</v>
      </c>
      <c r="J5" s="120" t="s">
        <v>1841</v>
      </c>
    </row>
    <row r="6" spans="1:10" ht="33" customHeight="1" x14ac:dyDescent="0.35">
      <c r="A6" s="16"/>
      <c r="B6" s="132" t="str">
        <f>IF($B$1="English",G6,IF($B$1="Swedish",F6,IF($B$1="Norwegian",H6,IF($B$1="Finnish",I6,J6))))</f>
        <v>https://www.svanen.se/491e5a/contentassets/7abc01dd391b4dc4b6d7d5627574cd20/criteria-document_089_small-houses-apartment-buildings-and-buildings-for-schools-and-pre-schools-089_english.pdf</v>
      </c>
      <c r="F6" s="59" t="s">
        <v>2462</v>
      </c>
      <c r="G6" s="60" t="s">
        <v>2461</v>
      </c>
      <c r="H6" s="61" t="s">
        <v>1345</v>
      </c>
      <c r="I6" s="113" t="s">
        <v>1791</v>
      </c>
      <c r="J6" s="141" t="s">
        <v>2213</v>
      </c>
    </row>
    <row r="7" spans="1:10" ht="29.25" customHeight="1" x14ac:dyDescent="0.35">
      <c r="A7" s="16"/>
      <c r="B7" s="133" t="str">
        <f t="shared" si="0"/>
        <v>It is highly recommended that you first read the criteria or relevant requirement and appendixes before you start working with the matrix.</v>
      </c>
      <c r="F7" s="56" t="s">
        <v>967</v>
      </c>
      <c r="G7" s="57" t="s">
        <v>968</v>
      </c>
      <c r="H7" s="58" t="s">
        <v>1368</v>
      </c>
      <c r="I7" s="114" t="s">
        <v>1792</v>
      </c>
      <c r="J7" s="120" t="s">
        <v>1842</v>
      </c>
    </row>
    <row r="8" spans="1:10" ht="72.5" x14ac:dyDescent="0.35">
      <c r="A8" s="16"/>
      <c r="B8" s="132" t="str">
        <f t="shared" si="0"/>
        <v>It is highly suggested that you first have a look in the categories below. If the product you are looking for is not in the following list of products then it is likely that it is not covered by the criteria and there is no need to be registered in the Nordic Ecolabelling Portal. For more details on product grouping check the sheet "Product Matrix" and categories based on BK04</v>
      </c>
      <c r="F8" s="56" t="s">
        <v>874</v>
      </c>
      <c r="G8" s="57" t="s">
        <v>869</v>
      </c>
      <c r="H8" s="58" t="s">
        <v>1369</v>
      </c>
      <c r="I8" s="115" t="s">
        <v>1793</v>
      </c>
      <c r="J8" s="120" t="s">
        <v>1843</v>
      </c>
    </row>
    <row r="9" spans="1:10" ht="72.5" x14ac:dyDescent="0.35">
      <c r="A9" s="16"/>
      <c r="B9" s="134" t="str">
        <f t="shared" si="0"/>
        <v>If you want to search for a specific product you can use the search function in excel:
Press Ctrl + F to open the search box. Since most of the information are written in code it is better to search within the values in the sheet. To do that Click on “Option” in the search box. Then in the “look in” field select “Values”. Write the product type you are looking for in “Find what:” field and click “Find next”</v>
      </c>
      <c r="F9" s="56" t="s">
        <v>973</v>
      </c>
      <c r="G9" s="57" t="s">
        <v>974</v>
      </c>
      <c r="H9" s="62" t="s">
        <v>1346</v>
      </c>
      <c r="I9" s="115" t="s">
        <v>1794</v>
      </c>
      <c r="J9" s="120" t="s">
        <v>1844</v>
      </c>
    </row>
    <row r="10" spans="1:10" x14ac:dyDescent="0.35">
      <c r="A10" s="16"/>
      <c r="B10" s="132"/>
      <c r="F10" s="56" t="s">
        <v>837</v>
      </c>
      <c r="G10" s="57" t="s">
        <v>797</v>
      </c>
      <c r="H10" s="58" t="s">
        <v>1370</v>
      </c>
      <c r="I10" s="55" t="s">
        <v>1795</v>
      </c>
      <c r="J10" s="120"/>
    </row>
    <row r="11" spans="1:10" x14ac:dyDescent="0.35">
      <c r="A11" s="16"/>
      <c r="B11" s="135"/>
      <c r="F11" s="63"/>
      <c r="G11" s="64"/>
      <c r="H11" s="65"/>
      <c r="I11" s="55"/>
      <c r="J11" s="120"/>
    </row>
    <row r="12" spans="1:10" x14ac:dyDescent="0.35">
      <c r="A12" s="16"/>
      <c r="B12" s="136" t="str">
        <f t="shared" ref="B12:B22" si="1">IF($B$1="English",G12,IF($B$1="Swedish",F12,IF($B$1="Norwegian",H12,IF($B$1="Finnish",I12,J12))))</f>
        <v>Building products:</v>
      </c>
      <c r="C12" s="17"/>
      <c r="D12" s="17"/>
      <c r="E12" s="17"/>
      <c r="F12" s="66" t="s">
        <v>838</v>
      </c>
      <c r="G12" s="67" t="s">
        <v>798</v>
      </c>
      <c r="H12" s="68" t="s">
        <v>1347</v>
      </c>
      <c r="I12" s="116" t="s">
        <v>1796</v>
      </c>
      <c r="J12" s="121" t="s">
        <v>1845</v>
      </c>
    </row>
    <row r="13" spans="1:10" x14ac:dyDescent="0.35">
      <c r="A13" s="16"/>
      <c r="B13" s="135" t="str">
        <f t="shared" si="1"/>
        <v>Sealing products on walls, foundation and roofing.</v>
      </c>
      <c r="F13" s="56" t="s">
        <v>839</v>
      </c>
      <c r="G13" s="64" t="s">
        <v>812</v>
      </c>
      <c r="H13" s="58" t="s">
        <v>1348</v>
      </c>
      <c r="I13" s="55" t="s">
        <v>1797</v>
      </c>
      <c r="J13" s="120" t="s">
        <v>1846</v>
      </c>
    </row>
    <row r="14" spans="1:10" x14ac:dyDescent="0.35">
      <c r="A14" s="16"/>
      <c r="B14" s="135" t="str">
        <f t="shared" si="1"/>
        <v>Thermal, acoustic and technical insulation.</v>
      </c>
      <c r="F14" s="56" t="s">
        <v>868</v>
      </c>
      <c r="G14" s="64" t="s">
        <v>800</v>
      </c>
      <c r="H14" s="58" t="s">
        <v>1371</v>
      </c>
      <c r="I14" s="55" t="s">
        <v>1798</v>
      </c>
      <c r="J14" s="120" t="s">
        <v>2214</v>
      </c>
    </row>
    <row r="15" spans="1:10" x14ac:dyDescent="0.35">
      <c r="A15" s="16"/>
      <c r="B15" s="135" t="str">
        <f t="shared" si="1"/>
        <v xml:space="preserve">Interior and exterior building panels. </v>
      </c>
      <c r="F15" s="56" t="s">
        <v>840</v>
      </c>
      <c r="G15" s="64" t="s">
        <v>799</v>
      </c>
      <c r="H15" s="58" t="s">
        <v>1372</v>
      </c>
      <c r="I15" s="55" t="s">
        <v>1799</v>
      </c>
      <c r="J15" s="120" t="s">
        <v>1847</v>
      </c>
    </row>
    <row r="16" spans="1:10" x14ac:dyDescent="0.35">
      <c r="A16" s="16"/>
      <c r="B16" s="135" t="str">
        <f t="shared" si="1"/>
        <v>Wood that is impregnated as protection from rot, blue stain and mould.</v>
      </c>
      <c r="F16" s="56" t="s">
        <v>841</v>
      </c>
      <c r="G16" s="64" t="s">
        <v>801</v>
      </c>
      <c r="H16" s="58" t="s">
        <v>1349</v>
      </c>
      <c r="I16" s="55" t="s">
        <v>1800</v>
      </c>
      <c r="J16" s="120" t="s">
        <v>1848</v>
      </c>
    </row>
    <row r="17" spans="1:10" x14ac:dyDescent="0.35">
      <c r="A17" s="16"/>
      <c r="B17" s="135" t="str">
        <f t="shared" si="1"/>
        <v>Wood composites.</v>
      </c>
      <c r="F17" s="56" t="s">
        <v>842</v>
      </c>
      <c r="G17" s="64" t="s">
        <v>802</v>
      </c>
      <c r="H17" s="58" t="s">
        <v>1350</v>
      </c>
      <c r="I17" s="55" t="s">
        <v>1801</v>
      </c>
      <c r="J17" s="120" t="s">
        <v>1849</v>
      </c>
    </row>
    <row r="18" spans="1:10" x14ac:dyDescent="0.35">
      <c r="A18" s="16"/>
      <c r="B18" s="135" t="str">
        <f t="shared" si="1"/>
        <v>Interior plastic sheet coverings for floors, ceilings and walls.</v>
      </c>
      <c r="F18" s="56" t="s">
        <v>843</v>
      </c>
      <c r="G18" s="64" t="s">
        <v>803</v>
      </c>
      <c r="H18" s="58" t="s">
        <v>1351</v>
      </c>
      <c r="I18" s="55" t="s">
        <v>1802</v>
      </c>
      <c r="J18" s="120" t="s">
        <v>1850</v>
      </c>
    </row>
    <row r="19" spans="1:10" x14ac:dyDescent="0.35">
      <c r="A19" s="16"/>
      <c r="B19" s="135" t="str">
        <f t="shared" si="1"/>
        <v>Drainage pipes, electricity cables, (electrical) conduits and plastic pipes for central vacuum cleaners.</v>
      </c>
      <c r="F19" s="56" t="s">
        <v>844</v>
      </c>
      <c r="G19" s="64" t="s">
        <v>804</v>
      </c>
      <c r="H19" s="58" t="s">
        <v>1373</v>
      </c>
      <c r="I19" s="55" t="s">
        <v>1803</v>
      </c>
      <c r="J19" s="120" t="s">
        <v>1851</v>
      </c>
    </row>
    <row r="20" spans="1:10" x14ac:dyDescent="0.35">
      <c r="A20" s="16"/>
      <c r="B20" s="135" t="str">
        <f t="shared" si="1"/>
        <v>Floor coverings</v>
      </c>
      <c r="F20" s="56" t="s">
        <v>845</v>
      </c>
      <c r="G20" s="64" t="s">
        <v>805</v>
      </c>
      <c r="H20" s="58" t="s">
        <v>1374</v>
      </c>
      <c r="I20" s="55" t="s">
        <v>1804</v>
      </c>
      <c r="J20" s="120" t="s">
        <v>1852</v>
      </c>
    </row>
    <row r="21" spans="1:10" x14ac:dyDescent="0.35">
      <c r="A21" s="16"/>
      <c r="B21" s="135" t="str">
        <f t="shared" si="1"/>
        <v>Wall coverings in ceramic material or stone.</v>
      </c>
      <c r="F21" s="56" t="s">
        <v>846</v>
      </c>
      <c r="G21" s="64" t="s">
        <v>806</v>
      </c>
      <c r="H21" s="58" t="s">
        <v>1375</v>
      </c>
      <c r="I21" s="55" t="s">
        <v>1805</v>
      </c>
      <c r="J21" s="120" t="s">
        <v>1853</v>
      </c>
    </row>
    <row r="22" spans="1:10" x14ac:dyDescent="0.35">
      <c r="A22" s="16"/>
      <c r="B22" s="135" t="str">
        <f t="shared" si="1"/>
        <v>Kitchen and bathroom fittings such as worktops, splashbacks, cabinet fronts, mirrors and shower walls.</v>
      </c>
      <c r="F22" s="56" t="s">
        <v>847</v>
      </c>
      <c r="G22" s="64" t="s">
        <v>807</v>
      </c>
      <c r="H22" s="58" t="s">
        <v>1376</v>
      </c>
      <c r="I22" s="55" t="s">
        <v>1806</v>
      </c>
      <c r="J22" s="120" t="s">
        <v>1854</v>
      </c>
    </row>
    <row r="23" spans="1:10" x14ac:dyDescent="0.35">
      <c r="A23" s="16"/>
      <c r="B23" s="135"/>
      <c r="F23" s="63"/>
      <c r="G23" s="64"/>
      <c r="H23" s="65"/>
      <c r="I23" s="55"/>
      <c r="J23" s="120"/>
    </row>
    <row r="24" spans="1:10" x14ac:dyDescent="0.35">
      <c r="A24" s="16"/>
      <c r="B24" s="136" t="str">
        <f>IF($B$1="English",G24,IF($B$1="Swedish",F24,IF($B$1="Norwegian",H24,IF($B$1="Finnish",I24,J24))))</f>
        <v>Chemical building products</v>
      </c>
      <c r="C24" s="18"/>
      <c r="D24" s="18"/>
      <c r="E24" s="18"/>
      <c r="F24" s="69" t="s">
        <v>848</v>
      </c>
      <c r="G24" s="70" t="s">
        <v>808</v>
      </c>
      <c r="H24" s="71" t="s">
        <v>1327</v>
      </c>
      <c r="I24" s="116" t="s">
        <v>1807</v>
      </c>
      <c r="J24" s="121" t="s">
        <v>1855</v>
      </c>
    </row>
    <row r="25" spans="1:10" ht="29" x14ac:dyDescent="0.35">
      <c r="A25" s="16"/>
      <c r="B25" s="135" t="str">
        <f>IF($B$1="English",G25,IF($B$1="Swedish",F25,IF($B$1="Norwegian",H25,IF($B$1="Finnish",I25,J25))))</f>
        <v>Every chemical substance or a mix of different chemical substances, in liquid, gaseous or solid power form.</v>
      </c>
      <c r="F25" s="72" t="s">
        <v>849</v>
      </c>
      <c r="G25" s="64" t="s">
        <v>813</v>
      </c>
      <c r="H25" s="73" t="s">
        <v>1377</v>
      </c>
      <c r="I25" s="114" t="s">
        <v>1808</v>
      </c>
      <c r="J25" s="120" t="s">
        <v>1856</v>
      </c>
    </row>
    <row r="26" spans="1:10" x14ac:dyDescent="0.35">
      <c r="A26" s="16"/>
      <c r="B26" s="135" t="str">
        <f>IF($B$1="English",G26,IF($B$1="Swedish",F26,IF($B$1="Norwegian",H26,IF($B$1="Finnish",I26,J26))))</f>
        <v>Indoor / outdoor paints, adhesives, sealants, putty, fillers and dry mortar.</v>
      </c>
      <c r="F26" s="72" t="s">
        <v>850</v>
      </c>
      <c r="G26" s="64" t="s">
        <v>814</v>
      </c>
      <c r="H26" s="73" t="s">
        <v>1352</v>
      </c>
      <c r="I26" s="55" t="s">
        <v>1809</v>
      </c>
      <c r="J26" s="120" t="s">
        <v>1857</v>
      </c>
    </row>
    <row r="27" spans="1:10" x14ac:dyDescent="0.35">
      <c r="A27" s="16"/>
      <c r="B27" s="135" t="str">
        <f>IF($B$1="English",G27,IF($B$1="Swedish",F27,IF($B$1="Norwegian",H27,IF($B$1="Finnish",I27,J27))))</f>
        <v>Chemical additives for concrete mix.</v>
      </c>
      <c r="F27" s="72" t="s">
        <v>851</v>
      </c>
      <c r="G27" s="64" t="s">
        <v>815</v>
      </c>
      <c r="H27" s="73" t="s">
        <v>1353</v>
      </c>
      <c r="I27" s="55" t="s">
        <v>1810</v>
      </c>
      <c r="J27" s="120" t="s">
        <v>1858</v>
      </c>
    </row>
    <row r="28" spans="1:10" x14ac:dyDescent="0.35">
      <c r="A28" s="16"/>
      <c r="B28" s="135"/>
      <c r="F28" s="63"/>
      <c r="G28" s="64"/>
      <c r="H28" s="65"/>
      <c r="I28" s="55"/>
      <c r="J28" s="120"/>
    </row>
    <row r="29" spans="1:10" x14ac:dyDescent="0.35">
      <c r="A29" s="16"/>
      <c r="B29" s="136" t="str">
        <f t="shared" ref="B29:B35" si="2">IF($B$1="English",G29,IF($B$1="Swedish",F29,IF($B$1="Norwegian",H29,IF($B$1="Finnish",I29,J29))))</f>
        <v>Wood based products:</v>
      </c>
      <c r="C29" s="17"/>
      <c r="D29" s="17"/>
      <c r="E29" s="17"/>
      <c r="F29" s="66" t="s">
        <v>873</v>
      </c>
      <c r="G29" s="67" t="s">
        <v>872</v>
      </c>
      <c r="H29" s="68" t="s">
        <v>1354</v>
      </c>
      <c r="I29" s="116" t="s">
        <v>1811</v>
      </c>
      <c r="J29" s="120" t="s">
        <v>1859</v>
      </c>
    </row>
    <row r="30" spans="1:10" x14ac:dyDescent="0.35">
      <c r="A30" s="16"/>
      <c r="B30" s="135" t="str">
        <f t="shared" si="2"/>
        <v>Solid wood</v>
      </c>
      <c r="F30" s="72" t="s">
        <v>852</v>
      </c>
      <c r="G30" s="64" t="s">
        <v>816</v>
      </c>
      <c r="H30" s="73" t="s">
        <v>1355</v>
      </c>
      <c r="I30" s="55" t="s">
        <v>1812</v>
      </c>
      <c r="J30" s="120" t="s">
        <v>1860</v>
      </c>
    </row>
    <row r="31" spans="1:10" x14ac:dyDescent="0.35">
      <c r="A31" s="16"/>
      <c r="B31" s="135" t="str">
        <f t="shared" si="2"/>
        <v>Laminated timber, veneer, OSB, plywood, MDF/HDF and chipboard.</v>
      </c>
      <c r="F31" s="72" t="s">
        <v>853</v>
      </c>
      <c r="G31" s="64" t="s">
        <v>817</v>
      </c>
      <c r="H31" s="73" t="s">
        <v>1378</v>
      </c>
      <c r="I31" s="55" t="s">
        <v>1813</v>
      </c>
      <c r="J31" s="120" t="s">
        <v>1861</v>
      </c>
    </row>
    <row r="32" spans="1:10" x14ac:dyDescent="0.35">
      <c r="A32" s="16"/>
      <c r="B32" s="135" t="str">
        <f t="shared" si="2"/>
        <v>Doors and windows</v>
      </c>
      <c r="F32" s="72" t="s">
        <v>854</v>
      </c>
      <c r="G32" s="64" t="s">
        <v>818</v>
      </c>
      <c r="H32" s="73" t="s">
        <v>1356</v>
      </c>
      <c r="I32" s="55" t="s">
        <v>1814</v>
      </c>
      <c r="J32" s="120" t="s">
        <v>1862</v>
      </c>
    </row>
    <row r="33" spans="1:10" x14ac:dyDescent="0.35">
      <c r="A33" s="16"/>
      <c r="B33" s="135" t="str">
        <f t="shared" si="2"/>
        <v>Wooden floor</v>
      </c>
      <c r="F33" s="72" t="s">
        <v>855</v>
      </c>
      <c r="G33" s="64" t="s">
        <v>819</v>
      </c>
      <c r="H33" s="73" t="s">
        <v>1379</v>
      </c>
      <c r="I33" s="55" t="s">
        <v>1815</v>
      </c>
      <c r="J33" s="120" t="s">
        <v>1863</v>
      </c>
    </row>
    <row r="34" spans="1:10" x14ac:dyDescent="0.35">
      <c r="A34" s="16"/>
      <c r="B34" s="135" t="str">
        <f t="shared" si="2"/>
        <v>Kitchen and bathroom fittings such as worktops and cabinets</v>
      </c>
      <c r="F34" s="56" t="s">
        <v>870</v>
      </c>
      <c r="G34" s="64" t="s">
        <v>871</v>
      </c>
      <c r="H34" s="118"/>
      <c r="I34" s="55" t="s">
        <v>1816</v>
      </c>
      <c r="J34" s="120" t="s">
        <v>1864</v>
      </c>
    </row>
    <row r="35" spans="1:10" x14ac:dyDescent="0.35">
      <c r="A35" s="16"/>
      <c r="B35" s="135" t="str">
        <f t="shared" si="2"/>
        <v>Outdoor furniture, playgrounds that consist of wood</v>
      </c>
      <c r="F35" s="56" t="s">
        <v>965</v>
      </c>
      <c r="G35" s="64" t="s">
        <v>966</v>
      </c>
      <c r="H35" s="58" t="s">
        <v>1357</v>
      </c>
      <c r="I35" s="55" t="s">
        <v>1817</v>
      </c>
      <c r="J35" s="120" t="s">
        <v>1865</v>
      </c>
    </row>
    <row r="36" spans="1:10" x14ac:dyDescent="0.35">
      <c r="A36" s="16"/>
      <c r="B36" s="135"/>
      <c r="F36" s="63"/>
      <c r="G36" s="64"/>
      <c r="H36" s="65"/>
      <c r="I36" s="55"/>
      <c r="J36" s="120"/>
    </row>
    <row r="37" spans="1:10" x14ac:dyDescent="0.35">
      <c r="A37" s="16"/>
      <c r="B37" s="136" t="str">
        <f>IF($B$1="English",G37,IF($B$1="Swedish",F37,IF($B$1="Norwegian",H37,IF($B$1="Finnish",I37,J37))))</f>
        <v>White goods</v>
      </c>
      <c r="C37" s="18"/>
      <c r="D37" s="18"/>
      <c r="E37" s="18"/>
      <c r="F37" s="69" t="s">
        <v>0</v>
      </c>
      <c r="G37" s="70" t="s">
        <v>809</v>
      </c>
      <c r="H37" s="71" t="s">
        <v>1358</v>
      </c>
      <c r="I37" s="116" t="s">
        <v>1818</v>
      </c>
      <c r="J37" s="121" t="s">
        <v>1866</v>
      </c>
    </row>
    <row r="38" spans="1:10" x14ac:dyDescent="0.35">
      <c r="A38" s="16"/>
      <c r="B38" s="135" t="str">
        <f>IF($B$1="English",G38,IF($B$1="Swedish",F38,IF($B$1="Norwegian",H38,IF($B$1="Finnish",I38,J38))))</f>
        <v>All white goods that are installed in a building</v>
      </c>
      <c r="F38" s="72" t="s">
        <v>856</v>
      </c>
      <c r="G38" s="64" t="s">
        <v>820</v>
      </c>
      <c r="H38" s="73" t="s">
        <v>1380</v>
      </c>
      <c r="I38" s="55" t="s">
        <v>1819</v>
      </c>
      <c r="J38" s="120" t="s">
        <v>1867</v>
      </c>
    </row>
    <row r="39" spans="1:10" x14ac:dyDescent="0.35">
      <c r="A39" s="16"/>
      <c r="B39" s="135" t="str">
        <f>IF($B$1="English",G39,IF($B$1="Swedish",F39,IF($B$1="Norwegian",H39,IF($B$1="Finnish",I39,J39))))</f>
        <v>It also applies to white goods or professional equipment for preschools / schools</v>
      </c>
      <c r="F39" s="72" t="s">
        <v>875</v>
      </c>
      <c r="G39" s="64" t="s">
        <v>876</v>
      </c>
      <c r="H39" s="73" t="s">
        <v>1359</v>
      </c>
      <c r="I39" s="55" t="s">
        <v>1820</v>
      </c>
      <c r="J39" s="120" t="s">
        <v>1868</v>
      </c>
    </row>
    <row r="40" spans="1:10" x14ac:dyDescent="0.35">
      <c r="A40" s="16"/>
      <c r="B40" s="135"/>
      <c r="F40" s="72"/>
      <c r="G40" s="64"/>
      <c r="H40" s="73"/>
      <c r="I40" s="55"/>
      <c r="J40" s="120"/>
    </row>
    <row r="41" spans="1:10" x14ac:dyDescent="0.35">
      <c r="A41" s="16"/>
      <c r="B41" s="136" t="str">
        <f>IF($B$1="English",G41,IF($B$1="Swedish",F41,IF($B$1="Norwegian",H41,IF($B$1="Finnish",I41,J41))))</f>
        <v>Various systems</v>
      </c>
      <c r="C41" s="17"/>
      <c r="D41" s="17"/>
      <c r="E41" s="17"/>
      <c r="F41" s="66" t="s">
        <v>857</v>
      </c>
      <c r="G41" s="67" t="s">
        <v>810</v>
      </c>
      <c r="H41" s="68" t="s">
        <v>1360</v>
      </c>
      <c r="I41" s="116" t="s">
        <v>1821</v>
      </c>
      <c r="J41" s="121" t="s">
        <v>1869</v>
      </c>
    </row>
    <row r="42" spans="1:10" ht="29" x14ac:dyDescent="0.35">
      <c r="A42" s="16"/>
      <c r="B42" s="135" t="str">
        <f>IF($B$1="English",G42,IF($B$1="Swedish",F42,IF($B$1="Norwegian",H42,IF($B$1="Finnish",I42,J42))))</f>
        <v>Ventilation: Only ventilation channels that are handling ingoing air in the building.</v>
      </c>
      <c r="F42" s="72" t="s">
        <v>858</v>
      </c>
      <c r="G42" s="64" t="s">
        <v>821</v>
      </c>
      <c r="H42" s="73" t="s">
        <v>1381</v>
      </c>
      <c r="I42" s="114" t="s">
        <v>1822</v>
      </c>
      <c r="J42" s="120" t="s">
        <v>1870</v>
      </c>
    </row>
    <row r="43" spans="1:10" x14ac:dyDescent="0.35">
      <c r="A43" s="16"/>
      <c r="B43" s="135" t="str">
        <f>IF($B$1="English",G43,IF($B$1="Swedish",F43,IF($B$1="Norwegian",H43,IF($B$1="Finnish",I43,J43))))</f>
        <v>Electrical installations: only cables with voltage more than 100V and conduits</v>
      </c>
      <c r="F43" s="72" t="s">
        <v>859</v>
      </c>
      <c r="G43" s="64" t="s">
        <v>811</v>
      </c>
      <c r="H43" s="73" t="s">
        <v>1361</v>
      </c>
      <c r="I43" s="55" t="s">
        <v>1823</v>
      </c>
      <c r="J43" s="120" t="s">
        <v>1871</v>
      </c>
    </row>
    <row r="44" spans="1:10" ht="29" x14ac:dyDescent="0.35">
      <c r="A44" s="16"/>
      <c r="B44" s="135" t="str">
        <f>IF($B$1="English",G44,IF($B$1="Swedish",F44,IF($B$1="Norwegian",H44,IF($B$1="Finnish",I44,J44))))</f>
        <v>Multiple component products: The manufacturers should themselves check if each component in their multiple component product is covered by the material requirements.</v>
      </c>
      <c r="F44" s="63" t="s">
        <v>2450</v>
      </c>
      <c r="G44" s="64" t="s">
        <v>2444</v>
      </c>
      <c r="H44" s="65" t="s">
        <v>2445</v>
      </c>
      <c r="I44" s="114" t="s">
        <v>2446</v>
      </c>
      <c r="J44" s="120" t="s">
        <v>2447</v>
      </c>
    </row>
    <row r="45" spans="1:10" x14ac:dyDescent="0.35">
      <c r="A45" s="16"/>
      <c r="B45" s="135"/>
      <c r="F45" s="63"/>
      <c r="G45" s="64"/>
      <c r="H45" s="65"/>
      <c r="I45" s="55"/>
      <c r="J45" s="120"/>
    </row>
    <row r="46" spans="1:10" ht="21" x14ac:dyDescent="0.35">
      <c r="A46" s="16"/>
      <c r="B46" s="137" t="str">
        <f t="shared" ref="B46:B52" si="3">IF($B$1="English",G46,IF($B$1="Swedish",F46,IF($B$1="Norwegian",H46,IF($B$1="Finnish",I46,J46))))</f>
        <v>Triviality limit</v>
      </c>
      <c r="C46" s="15"/>
      <c r="D46" s="15"/>
      <c r="E46" s="15"/>
      <c r="F46" s="122" t="s">
        <v>860</v>
      </c>
      <c r="G46" s="123" t="s">
        <v>822</v>
      </c>
      <c r="H46" s="124" t="s">
        <v>1363</v>
      </c>
      <c r="I46" s="125" t="s">
        <v>1824</v>
      </c>
      <c r="J46" s="121" t="s">
        <v>1872</v>
      </c>
    </row>
    <row r="47" spans="1:10" ht="43.5" x14ac:dyDescent="0.35">
      <c r="A47" s="20"/>
      <c r="B47" s="138" t="str">
        <f t="shared" si="3"/>
        <v>Products that are used to a very limited extent or have limited impact on health and the environment are not covered by the criteria and therefore there is no need to be registered in the Nordic Ecolabelling Portal. Such products are listed below:</v>
      </c>
      <c r="C47" s="19"/>
      <c r="D47" s="19"/>
      <c r="E47" s="19"/>
      <c r="F47" s="56" t="s">
        <v>861</v>
      </c>
      <c r="G47" s="74" t="s">
        <v>823</v>
      </c>
      <c r="H47" s="58" t="s">
        <v>1382</v>
      </c>
      <c r="I47" s="114" t="s">
        <v>1825</v>
      </c>
      <c r="J47" s="120" t="s">
        <v>1873</v>
      </c>
    </row>
    <row r="48" spans="1:10" x14ac:dyDescent="0.35">
      <c r="A48" s="20"/>
      <c r="B48" s="138" t="str">
        <f t="shared" si="3"/>
        <v>Touch-up paint for e.g. damage to white goods, fittings and similar.</v>
      </c>
      <c r="C48" s="19"/>
      <c r="D48" s="19"/>
      <c r="E48" s="19"/>
      <c r="F48" s="56" t="s">
        <v>862</v>
      </c>
      <c r="G48" s="74" t="s">
        <v>824</v>
      </c>
      <c r="H48" s="58" t="s">
        <v>1383</v>
      </c>
      <c r="I48" s="55" t="s">
        <v>1826</v>
      </c>
      <c r="J48" s="120" t="s">
        <v>1874</v>
      </c>
    </row>
    <row r="49" spans="1:10" ht="29" x14ac:dyDescent="0.35">
      <c r="A49" s="20"/>
      <c r="B49" s="138" t="str">
        <f t="shared" si="3"/>
        <v>Rust protection or paint to restore railings and beams, e.g. after welding and when screw holes have been drilled.</v>
      </c>
      <c r="C49" s="19"/>
      <c r="D49" s="19"/>
      <c r="E49" s="19"/>
      <c r="F49" s="56" t="s">
        <v>863</v>
      </c>
      <c r="G49" s="74" t="s">
        <v>825</v>
      </c>
      <c r="H49" s="58" t="s">
        <v>1384</v>
      </c>
      <c r="I49" s="114" t="s">
        <v>1827</v>
      </c>
      <c r="J49" s="120" t="s">
        <v>1875</v>
      </c>
    </row>
    <row r="50" spans="1:10" x14ac:dyDescent="0.35">
      <c r="A50" s="20"/>
      <c r="B50" s="138" t="str">
        <f t="shared" si="3"/>
        <v>Building fixtures (e.g. locks, handles, hole plates and hinges).</v>
      </c>
      <c r="C50" s="19"/>
      <c r="D50" s="19"/>
      <c r="E50" s="19"/>
      <c r="F50" s="56" t="s">
        <v>864</v>
      </c>
      <c r="G50" s="74" t="s">
        <v>826</v>
      </c>
      <c r="H50" s="58" t="s">
        <v>1362</v>
      </c>
      <c r="I50" s="55" t="s">
        <v>1828</v>
      </c>
      <c r="J50" s="120" t="s">
        <v>1876</v>
      </c>
    </row>
    <row r="51" spans="1:10" x14ac:dyDescent="0.35">
      <c r="A51" s="20"/>
      <c r="B51" s="138" t="str">
        <f t="shared" si="3"/>
        <v>Nails, screws, nuts, bolts, washers and similar fasteners.</v>
      </c>
      <c r="C51" s="19"/>
      <c r="D51" s="19"/>
      <c r="E51" s="19"/>
      <c r="F51" s="56" t="s">
        <v>865</v>
      </c>
      <c r="G51" s="74" t="s">
        <v>827</v>
      </c>
      <c r="H51" s="58" t="s">
        <v>1385</v>
      </c>
      <c r="I51" s="55" t="s">
        <v>1829</v>
      </c>
      <c r="J51" s="120" t="s">
        <v>1877</v>
      </c>
    </row>
    <row r="52" spans="1:10" ht="29" x14ac:dyDescent="0.35">
      <c r="A52" s="20"/>
      <c r="B52" s="138" t="str">
        <f t="shared" si="3"/>
        <v>Plastic products such as palletising trays, plastic spacers, ground spacers, bends, sleeves, mounting boxes, roof boxes, inflow and outflow pipes for white goods and similar items.</v>
      </c>
      <c r="C52" s="19"/>
      <c r="D52" s="19"/>
      <c r="E52" s="19"/>
      <c r="F52" s="56" t="s">
        <v>866</v>
      </c>
      <c r="G52" s="74" t="s">
        <v>828</v>
      </c>
      <c r="H52" s="58" t="s">
        <v>1386</v>
      </c>
      <c r="I52" s="117" t="s">
        <v>1830</v>
      </c>
      <c r="J52" s="120" t="s">
        <v>1878</v>
      </c>
    </row>
    <row r="53" spans="1:10" ht="15" thickBot="1" x14ac:dyDescent="0.4">
      <c r="A53" s="20"/>
      <c r="B53" s="139"/>
      <c r="C53" s="19"/>
      <c r="D53" s="19"/>
      <c r="E53" s="19"/>
      <c r="F53" s="20"/>
      <c r="G53" s="20"/>
    </row>
    <row r="54" spans="1:10" ht="15" thickTop="1" x14ac:dyDescent="0.35"/>
  </sheetData>
  <dataConsolidate/>
  <dataValidations count="1">
    <dataValidation type="list" allowBlank="1" showInputMessage="1" showErrorMessage="1" sqref="B1" xr:uid="{00000000-0002-0000-0000-000000000000}">
      <formula1>"English, Swedish, Norwegian, Finnish, Danish"</formula1>
    </dataValidation>
  </dataValidations>
  <hyperlinks>
    <hyperlink ref="H6" r:id="rId1" xr:uid="{0EF7BC6B-24B6-43C9-AA90-968C6155B00B}"/>
    <hyperlink ref="I6" r:id="rId2" xr:uid="{72E1CF98-0D5C-48B8-844C-9B2CDAE5A472}"/>
    <hyperlink ref="J6" r:id="rId3" location=",tab:kriterier" xr:uid="{61AF6473-4CCE-4250-9194-2A8437024186}"/>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outlinePr summaryBelow="0"/>
    <pageSetUpPr fitToPage="1"/>
  </sheetPr>
  <dimension ref="A1:BA386"/>
  <sheetViews>
    <sheetView zoomScale="80" zoomScaleNormal="80" zoomScaleSheetLayoutView="85" workbookViewId="0">
      <pane xSplit="1" ySplit="3" topLeftCell="B4" activePane="bottomRight" state="frozen"/>
      <selection pane="topRight" activeCell="B1" sqref="B1"/>
      <selection pane="bottomLeft" activeCell="A4" sqref="A4"/>
      <selection pane="bottomRight" activeCell="P1" sqref="P1:BL1048576"/>
    </sheetView>
  </sheetViews>
  <sheetFormatPr defaultColWidth="9.453125" defaultRowHeight="14.5" outlineLevelRow="2" x14ac:dyDescent="0.35"/>
  <cols>
    <col min="1" max="1" width="57.453125" style="2" customWidth="1"/>
    <col min="2" max="2" width="20.453125" style="2" bestFit="1" customWidth="1"/>
    <col min="3" max="3" width="18.453125" style="2" bestFit="1" customWidth="1"/>
    <col min="4" max="4" width="23.81640625" style="2" customWidth="1"/>
    <col min="5" max="5" width="18.26953125" style="2" customWidth="1"/>
    <col min="6" max="6" width="15" style="2" customWidth="1"/>
    <col min="7" max="7" width="18.453125" style="2" bestFit="1" customWidth="1"/>
    <col min="8" max="8" width="19.453125" style="2" bestFit="1" customWidth="1"/>
    <col min="9" max="9" width="14.453125" style="2" customWidth="1"/>
    <col min="10" max="10" width="16.54296875" style="2" customWidth="1"/>
    <col min="11" max="11" width="14.7265625" style="2" bestFit="1" customWidth="1"/>
    <col min="12" max="12" width="26.1796875" style="2" customWidth="1"/>
    <col min="13" max="13" width="19.81640625" style="2" customWidth="1"/>
    <col min="14" max="14" width="22.54296875" style="2" customWidth="1"/>
    <col min="15" max="15" width="19.7265625" style="2" customWidth="1"/>
    <col min="16" max="16" width="9.453125" style="2" hidden="1" customWidth="1"/>
    <col min="17" max="17" width="44" style="2" hidden="1" customWidth="1"/>
    <col min="18" max="18" width="62.453125" style="2" hidden="1" customWidth="1"/>
    <col min="19" max="20" width="66.453125" style="2" hidden="1" customWidth="1"/>
    <col min="21" max="21" width="69.1796875" style="2" hidden="1" customWidth="1"/>
    <col min="22" max="22" width="15.453125" style="2" hidden="1" customWidth="1"/>
    <col min="23" max="23" width="26.7265625" style="2" hidden="1" customWidth="1"/>
    <col min="24" max="28" width="15.453125" style="2" hidden="1" customWidth="1"/>
    <col min="29" max="29" width="20" style="2" hidden="1" customWidth="1"/>
    <col min="30" max="30" width="25.81640625" style="2" hidden="1" customWidth="1"/>
    <col min="31" max="32" width="15.453125" style="2" hidden="1" customWidth="1"/>
    <col min="33" max="33" width="41.26953125" style="2" hidden="1" customWidth="1"/>
    <col min="34" max="34" width="24.453125" style="2" hidden="1" customWidth="1"/>
    <col min="35" max="36" width="15.453125" style="2" hidden="1" customWidth="1"/>
    <col min="37" max="37" width="9.453125" style="2" hidden="1" customWidth="1"/>
    <col min="38" max="41" width="17.7265625" style="2" hidden="1" customWidth="1"/>
    <col min="42" max="42" width="26.26953125" style="2" hidden="1" customWidth="1"/>
    <col min="43" max="43" width="27.81640625" style="2" hidden="1" customWidth="1"/>
    <col min="44" max="44" width="17.7265625" style="2" hidden="1" customWidth="1"/>
    <col min="45" max="45" width="30" style="2" hidden="1" customWidth="1"/>
    <col min="46" max="50" width="17.7265625" style="2" hidden="1" customWidth="1"/>
    <col min="51" max="51" width="35.81640625" style="2" hidden="1" customWidth="1"/>
    <col min="52" max="52" width="20.1796875" style="2" hidden="1" customWidth="1"/>
    <col min="53" max="53" width="9.453125" style="2" hidden="1" customWidth="1"/>
    <col min="54" max="64" width="0" style="2" hidden="1" customWidth="1"/>
    <col min="65" max="16384" width="9.453125" style="2"/>
  </cols>
  <sheetData>
    <row r="1" spans="1:52" s="1" customFormat="1" ht="18" customHeight="1" x14ac:dyDescent="0.35">
      <c r="A1" s="31" t="s">
        <v>663</v>
      </c>
      <c r="B1" s="32" t="s">
        <v>940</v>
      </c>
      <c r="C1" s="33" t="s">
        <v>941</v>
      </c>
      <c r="D1" s="34" t="s">
        <v>942</v>
      </c>
      <c r="E1" s="33" t="s">
        <v>1364</v>
      </c>
      <c r="F1" s="33" t="s">
        <v>943</v>
      </c>
      <c r="G1" s="33" t="s">
        <v>944</v>
      </c>
      <c r="H1" s="33" t="s">
        <v>945</v>
      </c>
      <c r="I1" s="33" t="s">
        <v>946</v>
      </c>
      <c r="J1" s="33" t="s">
        <v>947</v>
      </c>
      <c r="K1" s="33" t="s">
        <v>948</v>
      </c>
      <c r="L1" s="33" t="s">
        <v>949</v>
      </c>
      <c r="M1" s="33" t="s">
        <v>950</v>
      </c>
      <c r="N1" s="33" t="s">
        <v>951</v>
      </c>
      <c r="O1" s="35" t="s">
        <v>952</v>
      </c>
      <c r="V1" s="1" t="s">
        <v>663</v>
      </c>
      <c r="W1" s="1" t="s">
        <v>940</v>
      </c>
      <c r="X1" s="1" t="s">
        <v>941</v>
      </c>
      <c r="Y1" s="1" t="s">
        <v>942</v>
      </c>
      <c r="Z1" s="1" t="s">
        <v>1364</v>
      </c>
      <c r="AA1" s="1" t="s">
        <v>943</v>
      </c>
      <c r="AB1" s="1" t="s">
        <v>944</v>
      </c>
      <c r="AC1" s="1" t="s">
        <v>945</v>
      </c>
      <c r="AD1" s="1" t="s">
        <v>946</v>
      </c>
      <c r="AE1" s="1" t="s">
        <v>947</v>
      </c>
      <c r="AF1" s="1" t="s">
        <v>948</v>
      </c>
      <c r="AG1" s="1" t="s">
        <v>949</v>
      </c>
      <c r="AH1" s="1" t="s">
        <v>950</v>
      </c>
      <c r="AI1" s="1" t="s">
        <v>951</v>
      </c>
      <c r="AJ1" s="1" t="s">
        <v>952</v>
      </c>
      <c r="AL1" s="1" t="s">
        <v>2474</v>
      </c>
      <c r="AM1" s="1" t="s">
        <v>940</v>
      </c>
      <c r="AN1" s="1" t="s">
        <v>941</v>
      </c>
      <c r="AO1" s="1" t="s">
        <v>942</v>
      </c>
      <c r="AP1" s="1" t="s">
        <v>1364</v>
      </c>
      <c r="AQ1" s="1" t="s">
        <v>943</v>
      </c>
      <c r="AR1" s="1" t="s">
        <v>944</v>
      </c>
      <c r="AS1" s="1" t="s">
        <v>945</v>
      </c>
      <c r="AT1" s="1" t="s">
        <v>946</v>
      </c>
      <c r="AU1" s="1" t="s">
        <v>947</v>
      </c>
      <c r="AV1" s="1" t="s">
        <v>948</v>
      </c>
      <c r="AW1" s="1" t="s">
        <v>949</v>
      </c>
      <c r="AX1" s="1" t="s">
        <v>950</v>
      </c>
      <c r="AY1" s="1" t="s">
        <v>951</v>
      </c>
      <c r="AZ1" s="1" t="s">
        <v>952</v>
      </c>
    </row>
    <row r="2" spans="1:52" s="21" customFormat="1" ht="43.5" customHeight="1" x14ac:dyDescent="0.35">
      <c r="A2" s="42" t="str">
        <f>IF('User guide'!$B$1="English",R2,IF('User guide'!$B$1="Swedish",Q2,IF('User guide'!$B$1="Norwegian",S2,IF('User guide'!$B$1="Finnish",T2,U2))))</f>
        <v>Small houses, apartment buildings and buildings for schools and pre-schools - Criteria Generation 3
Last updated 2022-08-18</v>
      </c>
      <c r="B2" s="36" t="str">
        <f>IF('User guide'!$B$1="English",W2,IF('User guide'!$B$1="Swedish",W3,IF('User guide'!$B$1="Norwegian",W4,IF('User guide'!$B$1="Finnish",W5,W6))))</f>
        <v>Nordic Ecolabelling Portal</v>
      </c>
      <c r="C2" s="36" t="str">
        <f>IF('User guide'!$B$1="English",X2,IF('User guide'!$B$1="Swedish",X3,IF('User guide'!$B$1="Norwegian",X4,IF('User guide'!$B$1="Finnish",X5,X6))))</f>
        <v>Logbook</v>
      </c>
      <c r="D2" s="36" t="str">
        <f>IF('User guide'!$B$1="English",Y2,IF('User guide'!$B$1="Swedish",Y3,IF('User guide'!$B$1="Norwegian",Y4,IF('User guide'!$B$1="Finnish",Y5,Y6))))</f>
        <v>Comments</v>
      </c>
      <c r="E2" s="36" t="str">
        <f>IF('User guide'!$B$1="English",Z2,IF('User guide'!$B$1="Swedish",Z3,IF('User guide'!$B$1="Norwegian",Z4,IF('User guide'!$B$1="Finnish",Z5,Z6))))</f>
        <v>Energy-efficient white goods</v>
      </c>
      <c r="F2" s="36" t="str">
        <f>IF('User guide'!$B$1="English",AA2,IF('User guide'!$B$1="Swedish",AA3,IF('User guide'!$B$1="Norwegian",AA4,IF('User guide'!$B$1="Finnish",AA5,AA6))))</f>
        <v>Formaldehyde emissions</v>
      </c>
      <c r="G2" s="36" t="str">
        <f>IF('User guide'!$B$1="English",AB2,IF('User guide'!$B$1="Swedish",AB3,IF('User guide'!$B$1="Norwegian",AB4,IF('User guide'!$B$1="Finnish",AB5,AB6))))</f>
        <v>Chemical products</v>
      </c>
      <c r="H2" s="36" t="str">
        <f>IF('User guide'!$B$1="English",AC2,IF('User guide'!$B$1="Swedish",AC3,IF('User guide'!$B$1="Norwegian",AC4,IF('User guide'!$B$1="Finnish",AC5,AC6))))</f>
        <v>Construction products, goods
and materials</v>
      </c>
      <c r="I2" s="36" t="str">
        <f>IF('User guide'!$B$1="English",AD2,IF('User guide'!$B$1="Swedish",AD3,IF('User guide'!$B$1="Norwegian",AD4,IF('User guide'!$B$1="Finnish",AD5,AD6))))</f>
        <v>Nanoparticles and antibacterial additives</v>
      </c>
      <c r="J2" s="36" t="str">
        <f>IF('User guide'!$B$1="English",AE2,IF('User guide'!$B$1="Swedish",AE3,IF('User guide'!$B$1="Norwegian",AE4,IF('User guide'!$B$1="Finnish",AE5,AE6))))</f>
        <v>Surface layers on floors, ceilings and walls</v>
      </c>
      <c r="K2" s="36" t="str">
        <f>IF('User guide'!$B$1="English",AF2,IF('User guide'!$B$1="Swedish",AF3,IF('User guide'!$B$1="Norwegian",AF4,IF('User guide'!$B$1="Finnish",AF5,AF6))))</f>
        <v>Windows and exterior doors</v>
      </c>
      <c r="L2" s="36" t="str">
        <f>IF('User guide'!$B$1="English",AG2,IF('User guide'!$B$1="Swedish",AG3,IF('User guide'!$B$1="Norwegian",AG4,IF('User guide'!$B$1="Finnish",AG5,AG6))))</f>
        <v xml:space="preserve">Copper in domestic water pipes and as façade and roofing material </v>
      </c>
      <c r="M2" s="36" t="str">
        <f>IF('User guide'!$B$1="English",AH2,IF('User guide'!$B$1="Swedish",AH3,IF('User guide'!$B$1="Norwegian",AH4,IF('User guide'!$B$1="Finnish",AH5,AH6))))</f>
        <v>Tree species not permitted to be used in Nordic Swan Ecolabelled
buildings</v>
      </c>
      <c r="N2" s="36" t="str">
        <f>IF('User guide'!$B$1="English",AI2,IF('User guide'!$B$1="Swedish",AI3,IF('User guide'!$B$1="Norwegian",AI4,IF('User guide'!$B$1="Finnish",AI5,AI6))))</f>
        <v>Wood raw material</v>
      </c>
      <c r="O2" s="36" t="str">
        <f>IF('User guide'!$B$1="English",AJ2,IF('User guide'!$B$1="Swedish",AJ3,IF('User guide'!$B$1="Norwegian",AJ4,IF('User guide'!$B$1="Finnish",AJ5,AJ6))))</f>
        <v>Durable/resistant wood for outdoor use</v>
      </c>
      <c r="Q2" s="50" t="str">
        <f>CONCATENATE("Småhus, flerbostadshus och byggnader för skolor och förskolor - Kriterier Generation 3
Senaste uppdaterat ",AL2)</f>
        <v>Småhus, flerbostadshus och byggnader för skolor och förskolor - Kriterier Generation 3
Senaste uppdaterat 2022-08-18</v>
      </c>
      <c r="R2" s="76" t="str">
        <f>CONCATENATE("Small houses, apartment buildings and buildings for schools and pre-schools - Criteria Generation 3
Last updated ",AL2)</f>
        <v>Small houses, apartment buildings and buildings for schools and pre-schools - Criteria Generation 3
Last updated 2022-08-18</v>
      </c>
      <c r="S2" s="51" t="str">
        <f>CONCATENATE("Småhus, leilighetsbygg, barnehager og skoler - Kriteriegenerasjon 3
Seneste oppdatering ",AL2)</f>
        <v>Småhus, leilighetsbygg, barnehager og skoler - Kriteriegenerasjon 3
Seneste oppdatering 2022-08-18</v>
      </c>
      <c r="T2" s="88" t="str">
        <f>CONCATENATE("Pientalot, kerrostalot, koulu- ja päiväkotirakennukset – Kriteerigeneraatio 3
Viimeisin päivitys ",AL2)</f>
        <v>Pientalot, kerrostalot, koulu- ja päiväkotirakennukset – Kriteerigeneraatio 3
Viimeisin päivitys 2022-08-18</v>
      </c>
      <c r="U2" s="127" t="str">
        <f>CONCATENATE("Små huse, boligblokke og bygninger til skoler og børnehaver - Kriterier Generation 3
Sidst opdateret ",AL2)</f>
        <v>Små huse, boligblokke og bygninger til skoler og børnehaver - Kriterier Generation 3
Sidst opdateret 2022-08-18</v>
      </c>
      <c r="V2" s="100" t="s">
        <v>2475</v>
      </c>
      <c r="W2" s="100" t="s">
        <v>923</v>
      </c>
      <c r="X2" s="100" t="s">
        <v>959</v>
      </c>
      <c r="Y2" s="100" t="s">
        <v>917</v>
      </c>
      <c r="Z2" s="100" t="s">
        <v>924</v>
      </c>
      <c r="AA2" s="100" t="s">
        <v>932</v>
      </c>
      <c r="AB2" s="100" t="s">
        <v>933</v>
      </c>
      <c r="AC2" s="100" t="s">
        <v>961</v>
      </c>
      <c r="AD2" s="100" t="s">
        <v>934</v>
      </c>
      <c r="AE2" s="100" t="s">
        <v>935</v>
      </c>
      <c r="AF2" s="100" t="s">
        <v>962</v>
      </c>
      <c r="AG2" s="100" t="s">
        <v>936</v>
      </c>
      <c r="AH2" s="100" t="s">
        <v>937</v>
      </c>
      <c r="AI2" s="100" t="s">
        <v>938</v>
      </c>
      <c r="AJ2" s="100" t="s">
        <v>939</v>
      </c>
      <c r="AK2" s="22"/>
      <c r="AL2" s="150" t="s">
        <v>2479</v>
      </c>
      <c r="AM2" s="4"/>
      <c r="AN2" s="4"/>
      <c r="AO2" s="4"/>
      <c r="AP2" s="104" t="s">
        <v>1365</v>
      </c>
      <c r="AQ2" s="105" t="s">
        <v>918</v>
      </c>
      <c r="AR2" s="105" t="s">
        <v>919</v>
      </c>
      <c r="AS2" s="105" t="s">
        <v>2345</v>
      </c>
      <c r="AT2" s="105" t="s">
        <v>2343</v>
      </c>
      <c r="AU2" s="105" t="s">
        <v>2342</v>
      </c>
      <c r="AV2" s="105" t="s">
        <v>920</v>
      </c>
      <c r="AW2" s="105" t="s">
        <v>2342</v>
      </c>
      <c r="AX2" s="105" t="s">
        <v>921</v>
      </c>
      <c r="AY2" s="105" t="s">
        <v>922</v>
      </c>
      <c r="AZ2" s="106" t="s">
        <v>2342</v>
      </c>
    </row>
    <row r="3" spans="1:52" s="21" customFormat="1" ht="51" customHeight="1" x14ac:dyDescent="0.35">
      <c r="A3" s="49" t="str">
        <f>IF('User guide'!$B$1="English",V2,IF('User guide'!$B$1="Swedish",V3,IF('User guide'!$B$1="Norwegian",V4,IF('User guide'!$B$1="Finnish",V5,V6))))</f>
        <v>Version 3.14.6
Product</v>
      </c>
      <c r="B3" s="37"/>
      <c r="C3" s="37"/>
      <c r="D3" s="37"/>
      <c r="E3" s="36" t="str">
        <f>IF('User guide'!$B$1="English",AP2,IF('User guide'!$B$1="Swedish",AP3,IF('User guide'!$B$1="Norwegian",AP4,IF('User guide'!$B$1="Finnish",AP5,AP6))))</f>
        <v>PDS (product data sheet)</v>
      </c>
      <c r="F3" s="36" t="str">
        <f>IF('User guide'!$B$1="English",AQ2,IF('User guide'!$B$1="Swedish",AQ3,IF('User guide'!$B$1="Norwegian",AQ4,IF('User guide'!$B$1="Finnish",AQ5,AQ6))))</f>
        <v>Appendix 6
+ cert. or
test report</v>
      </c>
      <c r="G3" s="36" t="str">
        <f>IF('User guide'!$B$1="English",AR2,IF('User guide'!$B$1="Swedish",AR3,IF('User guide'!$B$1="Norwegian",AR4,IF('User guide'!$B$1="Finnish",AR5,AR6))))</f>
        <v>Appendix 7
+ SDS</v>
      </c>
      <c r="H3" s="36" t="str">
        <f>IF('User guide'!$B$1="English",AS2,IF('User guide'!$B$1="Swedish",AS3,IF('User guide'!$B$1="Norwegian",AS4,IF('User guide'!$B$1="Finnish",AS5,AS6))))</f>
        <v xml:space="preserve">Appendix 9 (portal 9.1)
+ PDS (product data sheet) </v>
      </c>
      <c r="I3" s="36" t="str">
        <f>IF('User guide'!$B$1="English",AT2,IF('User guide'!$B$1="Swedish",AT3,IF('User guide'!$B$1="Norwegian",AT4,IF('User guide'!$B$1="Finnish",AT5,AT6))))</f>
        <v xml:space="preserve">Appendix 10 
(portal 9.2)
+ PDS (product data sheet) </v>
      </c>
      <c r="J3" s="36" t="str">
        <f>IF('User guide'!$B$1="English",AU2,IF('User guide'!$B$1="Swedish",AU3,IF('User guide'!$B$1="Norwegian",AU4,IF('User guide'!$B$1="Finnish",AU5,AU6))))</f>
        <v>PDS (product data sheet)  etc</v>
      </c>
      <c r="K3" s="36" t="str">
        <f>IF('User guide'!$B$1="English",AV2,IF('User guide'!$B$1="Swedish",AV3,IF('User guide'!$B$1="Norwegian",AV4,IF('User guide'!$B$1="Finnish",AV5,AV6))))</f>
        <v>Appendix 11
+ PVC certificate</v>
      </c>
      <c r="L3" s="36" t="str">
        <f>IF('User guide'!$B$1="English",AW2,IF('User guide'!$B$1="Swedish",AW3,IF('User guide'!$B$1="Norwegian",AW4,IF('User guide'!$B$1="Finnish",AW5,AW6))))</f>
        <v>PDS (product data sheet)  etc</v>
      </c>
      <c r="M3" s="36" t="str">
        <f>IF('User guide'!$B$1="English",AX2,IF('User guide'!$B$1="Swedish",AX3,IF('User guide'!$B$1="Norwegian",AX4,IF('User guide'!$B$1="Finnish",AX5,AX6))))</f>
        <v>Appendix 12</v>
      </c>
      <c r="N3" s="36" t="str">
        <f>IF('User guide'!$B$1="English",AY2,IF('User guide'!$B$1="Swedish",AY3,IF('User guide'!$B$1="Norwegian",AY4,IF('User guide'!$B$1="Finnish",AY5,AY6))))</f>
        <v>Project specified documentation - these products should NOT be registered in the portal</v>
      </c>
      <c r="O3" s="36" t="str">
        <f>IF('User guide'!$B$1="English",AZ2,IF('User guide'!$B$1="Swedish",AZ3,IF('User guide'!$B$1="Norwegian",AZ4,IF('User guide'!$B$1="Finnish",AZ5,AZ6))))</f>
        <v>PDS (product data sheet)  etc</v>
      </c>
      <c r="Q3" s="75"/>
      <c r="R3" s="77"/>
      <c r="S3" s="78"/>
      <c r="T3" s="89"/>
      <c r="U3" s="126"/>
      <c r="V3" s="99" t="s">
        <v>2476</v>
      </c>
      <c r="W3" s="99" t="s">
        <v>759</v>
      </c>
      <c r="X3" s="99" t="s">
        <v>960</v>
      </c>
      <c r="Y3" s="99" t="s">
        <v>2</v>
      </c>
      <c r="Z3" s="99" t="s">
        <v>925</v>
      </c>
      <c r="AA3" s="99" t="s">
        <v>926</v>
      </c>
      <c r="AB3" s="99" t="s">
        <v>848</v>
      </c>
      <c r="AC3" s="99" t="s">
        <v>958</v>
      </c>
      <c r="AD3" s="99" t="s">
        <v>957</v>
      </c>
      <c r="AE3" s="99" t="s">
        <v>927</v>
      </c>
      <c r="AF3" s="99" t="s">
        <v>963</v>
      </c>
      <c r="AG3" s="99" t="s">
        <v>928</v>
      </c>
      <c r="AH3" s="99" t="s">
        <v>929</v>
      </c>
      <c r="AI3" s="99" t="s">
        <v>930</v>
      </c>
      <c r="AJ3" s="99" t="s">
        <v>931</v>
      </c>
      <c r="AK3" s="22"/>
      <c r="AL3" s="23"/>
      <c r="AM3" s="4"/>
      <c r="AN3" s="4"/>
      <c r="AO3" s="4"/>
      <c r="AP3" s="107" t="s">
        <v>2204</v>
      </c>
      <c r="AQ3" s="107" t="s">
        <v>2340</v>
      </c>
      <c r="AR3" s="107" t="s">
        <v>953</v>
      </c>
      <c r="AS3" s="107" t="s">
        <v>2344</v>
      </c>
      <c r="AT3" s="107" t="s">
        <v>2341</v>
      </c>
      <c r="AU3" s="107" t="s">
        <v>2197</v>
      </c>
      <c r="AV3" s="107" t="s">
        <v>954</v>
      </c>
      <c r="AW3" s="107" t="s">
        <v>2197</v>
      </c>
      <c r="AX3" s="107" t="s">
        <v>955</v>
      </c>
      <c r="AY3" s="107" t="s">
        <v>956</v>
      </c>
      <c r="AZ3" s="108" t="s">
        <v>2197</v>
      </c>
    </row>
    <row r="4" spans="1:52" ht="15" customHeight="1" x14ac:dyDescent="0.35">
      <c r="A4" s="44" t="str">
        <f>IF('User guide'!$B$1="English",R4,IF('User guide'!$B$1="Swedish",Q4,IF('User guide'!$B$1="Norwegian",S4,IF('User guide'!$B$1="Finnish",T4,U4))))</f>
        <v>01 Building materials</v>
      </c>
      <c r="B4" s="41" t="s">
        <v>706</v>
      </c>
      <c r="C4" s="41"/>
      <c r="D4" s="41"/>
      <c r="E4" s="41"/>
      <c r="F4" s="41"/>
      <c r="G4" s="41"/>
      <c r="H4" s="41"/>
      <c r="I4" s="41"/>
      <c r="J4" s="41"/>
      <c r="K4" s="41"/>
      <c r="L4" s="41"/>
      <c r="M4" s="41"/>
      <c r="N4" s="41"/>
      <c r="O4" s="41"/>
      <c r="Q4" s="50" t="s">
        <v>8</v>
      </c>
      <c r="R4" s="76" t="s">
        <v>340</v>
      </c>
      <c r="S4" s="79" t="s">
        <v>987</v>
      </c>
      <c r="T4" s="90" t="s">
        <v>1401</v>
      </c>
      <c r="U4" s="127" t="s">
        <v>1903</v>
      </c>
      <c r="V4" s="101" t="s">
        <v>2477</v>
      </c>
      <c r="W4" s="102" t="s">
        <v>759</v>
      </c>
      <c r="X4" s="101" t="s">
        <v>960</v>
      </c>
      <c r="Y4" s="101" t="s">
        <v>2</v>
      </c>
      <c r="Z4" s="103" t="s">
        <v>1325</v>
      </c>
      <c r="AA4" s="103" t="s">
        <v>1326</v>
      </c>
      <c r="AB4" s="103" t="s">
        <v>1327</v>
      </c>
      <c r="AC4" s="103" t="s">
        <v>1328</v>
      </c>
      <c r="AD4" s="103" t="s">
        <v>1329</v>
      </c>
      <c r="AE4" s="103" t="s">
        <v>1330</v>
      </c>
      <c r="AF4" s="103" t="s">
        <v>1331</v>
      </c>
      <c r="AG4" s="103" t="s">
        <v>1332</v>
      </c>
      <c r="AH4" s="103" t="s">
        <v>1333</v>
      </c>
      <c r="AI4" s="103" t="s">
        <v>1334</v>
      </c>
      <c r="AJ4" s="103" t="s">
        <v>1335</v>
      </c>
      <c r="AK4" s="1"/>
      <c r="AP4" s="103" t="s">
        <v>1336</v>
      </c>
      <c r="AQ4" s="109" t="s">
        <v>1340</v>
      </c>
      <c r="AR4" s="109" t="s">
        <v>1339</v>
      </c>
      <c r="AS4" s="109" t="s">
        <v>1341</v>
      </c>
      <c r="AT4" s="109" t="s">
        <v>2274</v>
      </c>
      <c r="AU4" s="103" t="s">
        <v>1336</v>
      </c>
      <c r="AV4" s="109" t="s">
        <v>1342</v>
      </c>
      <c r="AW4" s="103" t="s">
        <v>1336</v>
      </c>
      <c r="AX4" s="103" t="s">
        <v>1337</v>
      </c>
      <c r="AY4" s="103" t="s">
        <v>1338</v>
      </c>
      <c r="AZ4" s="103" t="s">
        <v>1336</v>
      </c>
    </row>
    <row r="5" spans="1:52" ht="15" customHeight="1" outlineLevel="1" x14ac:dyDescent="0.35">
      <c r="A5" s="40" t="str">
        <f>IF('User guide'!$B$1="English",R5,IF('User guide'!$B$1="Swedish",Q5,IF('User guide'!$B$1="Norwegian",S5,IF('User guide'!$B$1="Finnish",T5,U5))))</f>
        <v xml:space="preserve">010 Binding agents and mortars </v>
      </c>
      <c r="B5" s="41" t="s">
        <v>706</v>
      </c>
      <c r="C5" s="41"/>
      <c r="D5" s="41"/>
      <c r="E5" s="41"/>
      <c r="F5" s="41"/>
      <c r="G5" s="41"/>
      <c r="H5" s="41"/>
      <c r="I5" s="41"/>
      <c r="J5" s="41"/>
      <c r="K5" s="41"/>
      <c r="L5" s="41"/>
      <c r="M5" s="41"/>
      <c r="N5" s="41"/>
      <c r="O5" s="41"/>
      <c r="Q5" s="50" t="s">
        <v>9</v>
      </c>
      <c r="R5" s="76" t="s">
        <v>341</v>
      </c>
      <c r="S5" s="79" t="s">
        <v>988</v>
      </c>
      <c r="T5" s="90" t="s">
        <v>1402</v>
      </c>
      <c r="U5" s="127" t="s">
        <v>1880</v>
      </c>
      <c r="V5" s="129" t="s">
        <v>2478</v>
      </c>
      <c r="W5" s="88" t="s">
        <v>1774</v>
      </c>
      <c r="X5" s="88" t="s">
        <v>1775</v>
      </c>
      <c r="Y5" s="88" t="s">
        <v>1776</v>
      </c>
      <c r="Z5" s="88" t="s">
        <v>1777</v>
      </c>
      <c r="AA5" s="88" t="s">
        <v>1778</v>
      </c>
      <c r="AB5" s="88" t="s">
        <v>1779</v>
      </c>
      <c r="AC5" s="88" t="s">
        <v>1780</v>
      </c>
      <c r="AD5" s="88" t="s">
        <v>1781</v>
      </c>
      <c r="AE5" s="88" t="s">
        <v>1782</v>
      </c>
      <c r="AF5" s="88" t="s">
        <v>1783</v>
      </c>
      <c r="AG5" s="88" t="s">
        <v>1784</v>
      </c>
      <c r="AH5" s="88" t="s">
        <v>1785</v>
      </c>
      <c r="AI5" s="88" t="s">
        <v>1786</v>
      </c>
      <c r="AJ5" s="88" t="s">
        <v>1787</v>
      </c>
      <c r="AP5" s="88" t="s">
        <v>1831</v>
      </c>
      <c r="AQ5" s="88" t="s">
        <v>1832</v>
      </c>
      <c r="AR5" s="88" t="s">
        <v>1833</v>
      </c>
      <c r="AS5" s="88" t="s">
        <v>1834</v>
      </c>
      <c r="AT5" s="129" t="s">
        <v>2275</v>
      </c>
      <c r="AU5" s="88" t="s">
        <v>1835</v>
      </c>
      <c r="AV5" s="88" t="s">
        <v>1836</v>
      </c>
      <c r="AW5" s="88" t="s">
        <v>1831</v>
      </c>
      <c r="AX5" s="88" t="s">
        <v>1837</v>
      </c>
      <c r="AY5" s="88" t="s">
        <v>1838</v>
      </c>
      <c r="AZ5" s="88" t="s">
        <v>1831</v>
      </c>
    </row>
    <row r="6" spans="1:52" ht="29.25" customHeight="1" outlineLevel="2" x14ac:dyDescent="0.35">
      <c r="A6" s="24" t="str">
        <f>IF('User guide'!$B$1="English",R6,IF('User guide'!$B$1="Swedish",Q6,IF('User guide'!$B$1="Norwegian",S6,IF('User guide'!$B$1="Finnish",T6,U6))))</f>
        <v>01001 Cement</v>
      </c>
      <c r="B6" s="38" t="s">
        <v>336</v>
      </c>
      <c r="C6" s="38" t="s">
        <v>1</v>
      </c>
      <c r="D6" s="38" t="s">
        <v>969</v>
      </c>
      <c r="E6" s="38"/>
      <c r="F6" s="38"/>
      <c r="G6" s="38" t="s">
        <v>336</v>
      </c>
      <c r="H6" s="38"/>
      <c r="I6" s="38"/>
      <c r="J6" s="38"/>
      <c r="K6" s="38"/>
      <c r="L6" s="38"/>
      <c r="M6" s="38"/>
      <c r="N6" s="38"/>
      <c r="O6" s="38"/>
      <c r="Q6" s="50" t="s">
        <v>10</v>
      </c>
      <c r="R6" s="76" t="s">
        <v>10</v>
      </c>
      <c r="S6" s="80" t="s">
        <v>989</v>
      </c>
      <c r="T6" s="91" t="s">
        <v>1403</v>
      </c>
      <c r="U6" s="127" t="s">
        <v>10</v>
      </c>
      <c r="V6" s="128" t="s">
        <v>2476</v>
      </c>
      <c r="W6" s="127" t="s">
        <v>759</v>
      </c>
      <c r="X6" s="127" t="s">
        <v>2186</v>
      </c>
      <c r="Y6" s="127" t="s">
        <v>2</v>
      </c>
      <c r="Z6" s="127" t="s">
        <v>2187</v>
      </c>
      <c r="AA6" s="127" t="s">
        <v>2188</v>
      </c>
      <c r="AB6" s="127" t="s">
        <v>1855</v>
      </c>
      <c r="AC6" s="127" t="s">
        <v>2189</v>
      </c>
      <c r="AD6" s="127" t="s">
        <v>2190</v>
      </c>
      <c r="AE6" s="127" t="s">
        <v>2191</v>
      </c>
      <c r="AF6" s="127" t="s">
        <v>2192</v>
      </c>
      <c r="AG6" s="127" t="s">
        <v>2193</v>
      </c>
      <c r="AH6" s="127" t="s">
        <v>2194</v>
      </c>
      <c r="AI6" s="127" t="s">
        <v>2195</v>
      </c>
      <c r="AJ6" s="127" t="s">
        <v>2196</v>
      </c>
      <c r="AP6" s="128" t="s">
        <v>2204</v>
      </c>
      <c r="AQ6" s="127" t="s">
        <v>2198</v>
      </c>
      <c r="AR6" s="127" t="s">
        <v>2199</v>
      </c>
      <c r="AS6" s="127" t="s">
        <v>2203</v>
      </c>
      <c r="AT6" s="143" t="s">
        <v>2276</v>
      </c>
      <c r="AU6" s="127" t="s">
        <v>2197</v>
      </c>
      <c r="AV6" s="127" t="s">
        <v>2200</v>
      </c>
      <c r="AW6" s="127" t="s">
        <v>2201</v>
      </c>
      <c r="AX6" s="127" t="s">
        <v>1337</v>
      </c>
      <c r="AY6" s="127" t="s">
        <v>2202</v>
      </c>
      <c r="AZ6" s="127" t="s">
        <v>2197</v>
      </c>
    </row>
    <row r="7" spans="1:52" outlineLevel="2" x14ac:dyDescent="0.35">
      <c r="A7" s="24" t="str">
        <f>IF('User guide'!$B$1="English",R7,IF('User guide'!$B$1="Swedish",Q7,IF('User guide'!$B$1="Norwegian",S7,IF('User guide'!$B$1="Finnish",T7,U7))))</f>
        <v>01002 Mortar binder</v>
      </c>
      <c r="B7" s="38" t="str">
        <f t="shared" ref="B7:B22" si="0">IF(OR(ISNUMBER(SEARCH("x",F7)),ISNUMBER(SEARCH("x",G7)),ISNUMBER(SEARCH("x",H7)),ISNUMBER(SEARCH("x",I7)),ISNUMBER(SEARCH("x",K7))),"X","")</f>
        <v>X</v>
      </c>
      <c r="C7" s="38" t="s">
        <v>1</v>
      </c>
      <c r="D7" s="38"/>
      <c r="E7" s="38"/>
      <c r="F7" s="38"/>
      <c r="G7" s="38" t="s">
        <v>1</v>
      </c>
      <c r="H7" s="38"/>
      <c r="I7" s="38"/>
      <c r="J7" s="38"/>
      <c r="K7" s="38"/>
      <c r="L7" s="38"/>
      <c r="M7" s="38"/>
      <c r="N7" s="38"/>
      <c r="O7" s="38"/>
      <c r="Q7" s="50" t="s">
        <v>11</v>
      </c>
      <c r="R7" s="76" t="s">
        <v>342</v>
      </c>
      <c r="S7" s="80" t="s">
        <v>1343</v>
      </c>
      <c r="T7" s="91" t="s">
        <v>1404</v>
      </c>
      <c r="U7" s="127" t="s">
        <v>1881</v>
      </c>
    </row>
    <row r="8" spans="1:52" outlineLevel="2" x14ac:dyDescent="0.35">
      <c r="A8" s="24" t="str">
        <f>IF('User guide'!$B$1="English",R8,IF('User guide'!$B$1="Swedish",Q8,IF('User guide'!$B$1="Norwegian",S8,IF('User guide'!$B$1="Finnish",T8,U8))))</f>
        <v xml:space="preserve">01003 Lime goods </v>
      </c>
      <c r="B8" s="38" t="str">
        <f t="shared" si="0"/>
        <v>X</v>
      </c>
      <c r="C8" s="38" t="s">
        <v>1</v>
      </c>
      <c r="D8" s="38"/>
      <c r="E8" s="38"/>
      <c r="F8" s="38"/>
      <c r="G8" s="38" t="s">
        <v>1</v>
      </c>
      <c r="H8" s="38"/>
      <c r="I8" s="38"/>
      <c r="J8" s="38"/>
      <c r="K8" s="38"/>
      <c r="L8" s="38"/>
      <c r="M8" s="38"/>
      <c r="N8" s="38"/>
      <c r="O8" s="38"/>
      <c r="Q8" s="50" t="s">
        <v>12</v>
      </c>
      <c r="R8" s="76" t="s">
        <v>343</v>
      </c>
      <c r="S8" s="80" t="s">
        <v>990</v>
      </c>
      <c r="T8" s="91" t="s">
        <v>1405</v>
      </c>
      <c r="U8" s="127" t="s">
        <v>990</v>
      </c>
    </row>
    <row r="9" spans="1:52" outlineLevel="2" x14ac:dyDescent="0.35">
      <c r="A9" s="24" t="str">
        <f>IF('User guide'!$B$1="English",R9,IF('User guide'!$B$1="Swedish",Q9,IF('User guide'!$B$1="Norwegian",S9,IF('User guide'!$B$1="Finnish",T9,U9))))</f>
        <v>01004 Render</v>
      </c>
      <c r="B9" s="38" t="str">
        <f t="shared" si="0"/>
        <v>X</v>
      </c>
      <c r="C9" s="38" t="s">
        <v>1</v>
      </c>
      <c r="D9" s="38"/>
      <c r="E9" s="38"/>
      <c r="F9" s="38"/>
      <c r="G9" s="38" t="s">
        <v>1</v>
      </c>
      <c r="H9" s="38"/>
      <c r="I9" s="38"/>
      <c r="J9" s="38"/>
      <c r="K9" s="38"/>
      <c r="L9" s="38"/>
      <c r="M9" s="38"/>
      <c r="N9" s="38"/>
      <c r="O9" s="38"/>
      <c r="Q9" s="50" t="s">
        <v>13</v>
      </c>
      <c r="R9" s="76" t="s">
        <v>344</v>
      </c>
      <c r="S9" s="80" t="s">
        <v>991</v>
      </c>
      <c r="T9" s="91" t="s">
        <v>1406</v>
      </c>
      <c r="U9" s="127" t="s">
        <v>1882</v>
      </c>
    </row>
    <row r="10" spans="1:52" outlineLevel="2" x14ac:dyDescent="0.35">
      <c r="A10" s="24" t="str">
        <f>IF('User guide'!$B$1="English",R10,IF('User guide'!$B$1="Swedish",Q10,IF('User guide'!$B$1="Norwegian",S10,IF('User guide'!$B$1="Finnish",T10,U10))))</f>
        <v>01005 Dry mix</v>
      </c>
      <c r="B10" s="38" t="str">
        <f t="shared" si="0"/>
        <v>X</v>
      </c>
      <c r="C10" s="38" t="s">
        <v>1</v>
      </c>
      <c r="D10" s="38"/>
      <c r="E10" s="38"/>
      <c r="F10" s="38"/>
      <c r="G10" s="38" t="s">
        <v>1</v>
      </c>
      <c r="H10" s="38"/>
      <c r="I10" s="38"/>
      <c r="J10" s="38"/>
      <c r="K10" s="38"/>
      <c r="L10" s="38"/>
      <c r="M10" s="38"/>
      <c r="N10" s="38"/>
      <c r="O10" s="38"/>
      <c r="Q10" s="50" t="s">
        <v>14</v>
      </c>
      <c r="R10" s="76" t="s">
        <v>345</v>
      </c>
      <c r="S10" s="80" t="s">
        <v>992</v>
      </c>
      <c r="T10" s="91" t="s">
        <v>1407</v>
      </c>
      <c r="U10" s="127" t="s">
        <v>1883</v>
      </c>
    </row>
    <row r="11" spans="1:52" outlineLevel="2" x14ac:dyDescent="0.35">
      <c r="A11" s="24" t="str">
        <f>IF('User guide'!$B$1="English",R11,IF('User guide'!$B$1="Swedish",Q11,IF('User guide'!$B$1="Norwegian",S11,IF('User guide'!$B$1="Finnish",T11,U11))))</f>
        <v xml:space="preserve">01006 Wet mix </v>
      </c>
      <c r="B11" s="38" t="str">
        <f t="shared" si="0"/>
        <v>X</v>
      </c>
      <c r="C11" s="38" t="s">
        <v>1</v>
      </c>
      <c r="D11" s="38"/>
      <c r="E11" s="38"/>
      <c r="F11" s="38"/>
      <c r="G11" s="38" t="s">
        <v>1</v>
      </c>
      <c r="H11" s="38"/>
      <c r="I11" s="38"/>
      <c r="J11" s="38"/>
      <c r="K11" s="38"/>
      <c r="L11" s="38"/>
      <c r="M11" s="38"/>
      <c r="N11" s="38"/>
      <c r="O11" s="38"/>
      <c r="Q11" s="50" t="s">
        <v>15</v>
      </c>
      <c r="R11" s="76" t="s">
        <v>346</v>
      </c>
      <c r="S11" s="80" t="s">
        <v>993</v>
      </c>
      <c r="T11" s="91" t="s">
        <v>1408</v>
      </c>
      <c r="U11" s="127" t="s">
        <v>1884</v>
      </c>
    </row>
    <row r="12" spans="1:52" outlineLevel="2" x14ac:dyDescent="0.35">
      <c r="A12" s="24" t="str">
        <f>IF('User guide'!$B$1="English",R12,IF('User guide'!$B$1="Swedish",Q12,IF('User guide'!$B$1="Norwegian",S12,IF('User guide'!$B$1="Finnish",T12,U12))))</f>
        <v>01007 Refractory and acid-resistant mortar</v>
      </c>
      <c r="B12" s="38" t="str">
        <f t="shared" si="0"/>
        <v>X</v>
      </c>
      <c r="C12" s="38" t="s">
        <v>1</v>
      </c>
      <c r="D12" s="38"/>
      <c r="E12" s="38"/>
      <c r="F12" s="38"/>
      <c r="G12" s="38" t="s">
        <v>1</v>
      </c>
      <c r="H12" s="38"/>
      <c r="I12" s="38"/>
      <c r="J12" s="38"/>
      <c r="K12" s="38"/>
      <c r="L12" s="38"/>
      <c r="M12" s="38"/>
      <c r="N12" s="38"/>
      <c r="O12" s="38"/>
      <c r="Q12" s="50" t="s">
        <v>16</v>
      </c>
      <c r="R12" s="76" t="s">
        <v>347</v>
      </c>
      <c r="S12" s="80" t="s">
        <v>994</v>
      </c>
      <c r="T12" s="91" t="s">
        <v>1409</v>
      </c>
      <c r="U12" s="127" t="s">
        <v>1885</v>
      </c>
    </row>
    <row r="13" spans="1:52" outlineLevel="2" x14ac:dyDescent="0.35">
      <c r="A13" s="24" t="str">
        <f>IF('User guide'!$B$1="English",R13,IF('User guide'!$B$1="Swedish",Q13,IF('User guide'!$B$1="Norwegian",S13,IF('User guide'!$B$1="Finnish",T13,U13))))</f>
        <v>01008 Floor screed</v>
      </c>
      <c r="B13" s="38" t="str">
        <f t="shared" si="0"/>
        <v>X</v>
      </c>
      <c r="C13" s="38" t="s">
        <v>1</v>
      </c>
      <c r="D13" s="38"/>
      <c r="E13" s="38"/>
      <c r="F13" s="38"/>
      <c r="G13" s="38" t="s">
        <v>1</v>
      </c>
      <c r="H13" s="38"/>
      <c r="I13" s="38"/>
      <c r="J13" s="38"/>
      <c r="K13" s="38"/>
      <c r="L13" s="38"/>
      <c r="M13" s="38"/>
      <c r="N13" s="38"/>
      <c r="O13" s="38"/>
      <c r="Q13" s="50" t="s">
        <v>17</v>
      </c>
      <c r="R13" s="76" t="s">
        <v>348</v>
      </c>
      <c r="S13" s="80" t="s">
        <v>995</v>
      </c>
      <c r="T13" s="91" t="s">
        <v>1410</v>
      </c>
      <c r="U13" s="127" t="s">
        <v>1886</v>
      </c>
    </row>
    <row r="14" spans="1:52" outlineLevel="2" x14ac:dyDescent="0.35">
      <c r="A14" s="25" t="str">
        <f>IF('User guide'!$B$1="English",R14,IF('User guide'!$B$1="Swedish",Q14,IF('User guide'!$B$1="Norwegian",S14,IF('User guide'!$B$1="Finnish",T14,U14))))</f>
        <v xml:space="preserve">01099 Binders and mortars in general </v>
      </c>
      <c r="B14" s="38" t="str">
        <f t="shared" si="0"/>
        <v>X</v>
      </c>
      <c r="C14" s="38" t="s">
        <v>1</v>
      </c>
      <c r="D14" s="38"/>
      <c r="E14" s="38"/>
      <c r="F14" s="38"/>
      <c r="G14" s="38" t="s">
        <v>1</v>
      </c>
      <c r="H14" s="38"/>
      <c r="I14" s="38"/>
      <c r="J14" s="38"/>
      <c r="K14" s="38"/>
      <c r="L14" s="38"/>
      <c r="M14" s="38"/>
      <c r="N14" s="38"/>
      <c r="O14" s="38"/>
      <c r="Q14" s="50" t="s">
        <v>18</v>
      </c>
      <c r="R14" s="76" t="s">
        <v>349</v>
      </c>
      <c r="S14" s="79" t="s">
        <v>996</v>
      </c>
      <c r="T14" s="90" t="s">
        <v>1411</v>
      </c>
      <c r="U14" s="127" t="s">
        <v>1887</v>
      </c>
    </row>
    <row r="15" spans="1:52" outlineLevel="1" x14ac:dyDescent="0.35">
      <c r="A15" s="40" t="str">
        <f>IF('User guide'!$B$1="English",R15,IF('User guide'!$B$1="Swedish",Q15,IF('User guide'!$B$1="Norwegian",S15,IF('User guide'!$B$1="Finnish",T15,U15))))</f>
        <v>011 Building blocks and aggregates</v>
      </c>
      <c r="B15" s="41" t="str">
        <f t="shared" si="0"/>
        <v/>
      </c>
      <c r="C15" s="41"/>
      <c r="D15" s="41"/>
      <c r="E15" s="41"/>
      <c r="F15" s="41"/>
      <c r="G15" s="41"/>
      <c r="H15" s="41"/>
      <c r="I15" s="41"/>
      <c r="J15" s="41"/>
      <c r="K15" s="41"/>
      <c r="L15" s="41"/>
      <c r="M15" s="41"/>
      <c r="N15" s="41"/>
      <c r="O15" s="41"/>
      <c r="Q15" s="50" t="s">
        <v>19</v>
      </c>
      <c r="R15" s="76" t="s">
        <v>350</v>
      </c>
      <c r="S15" s="79" t="s">
        <v>997</v>
      </c>
      <c r="T15" s="90" t="s">
        <v>1412</v>
      </c>
      <c r="U15" s="127" t="s">
        <v>1888</v>
      </c>
    </row>
    <row r="16" spans="1:52" s="3" customFormat="1" outlineLevel="2" x14ac:dyDescent="0.35">
      <c r="A16" s="24" t="str">
        <f>IF('User guide'!$B$1="English",R16,IF('User guide'!$B$1="Swedish",Q16,IF('User guide'!$B$1="Norwegian",S16,IF('User guide'!$B$1="Finnish",T16,U16))))</f>
        <v>01101 Concrete blocks</v>
      </c>
      <c r="B16" s="38" t="str">
        <f t="shared" si="0"/>
        <v/>
      </c>
      <c r="C16" s="38" t="s">
        <v>1</v>
      </c>
      <c r="D16" s="38"/>
      <c r="E16" s="38"/>
      <c r="F16" s="38"/>
      <c r="G16" s="38"/>
      <c r="H16" s="38"/>
      <c r="I16" s="38"/>
      <c r="J16" s="38"/>
      <c r="K16" s="38"/>
      <c r="L16" s="38"/>
      <c r="M16" s="38"/>
      <c r="N16" s="38"/>
      <c r="O16" s="38"/>
      <c r="Q16" s="50" t="s">
        <v>20</v>
      </c>
      <c r="R16" s="76" t="s">
        <v>351</v>
      </c>
      <c r="S16" s="80" t="s">
        <v>998</v>
      </c>
      <c r="T16" s="91" t="s">
        <v>1413</v>
      </c>
      <c r="U16" s="127" t="s">
        <v>1889</v>
      </c>
    </row>
    <row r="17" spans="1:21" outlineLevel="2" x14ac:dyDescent="0.35">
      <c r="A17" s="24" t="str">
        <f>IF('User guide'!$B$1="English",R17,IF('User guide'!$B$1="Swedish",Q17,IF('User guide'!$B$1="Norwegian",S17,IF('User guide'!$B$1="Finnish",T17,U17))))</f>
        <v>01102 Bricks/tiles</v>
      </c>
      <c r="B17" s="38" t="str">
        <f t="shared" si="0"/>
        <v/>
      </c>
      <c r="C17" s="38" t="s">
        <v>1</v>
      </c>
      <c r="D17" s="38"/>
      <c r="E17" s="38"/>
      <c r="F17" s="38"/>
      <c r="G17" s="38"/>
      <c r="H17" s="38"/>
      <c r="I17" s="38"/>
      <c r="J17" s="38"/>
      <c r="K17" s="38"/>
      <c r="L17" s="38"/>
      <c r="M17" s="38"/>
      <c r="N17" s="38"/>
      <c r="O17" s="38"/>
      <c r="Q17" s="50" t="s">
        <v>21</v>
      </c>
      <c r="R17" s="76" t="s">
        <v>352</v>
      </c>
      <c r="S17" s="80" t="s">
        <v>999</v>
      </c>
      <c r="T17" s="91" t="s">
        <v>1414</v>
      </c>
      <c r="U17" s="127" t="s">
        <v>1890</v>
      </c>
    </row>
    <row r="18" spans="1:21" ht="29" outlineLevel="2" x14ac:dyDescent="0.35">
      <c r="A18" s="24" t="str">
        <f>IF('User guide'!$B$1="English",R18,IF('User guide'!$B$1="Swedish",Q18,IF('User guide'!$B$1="Norwegian",S18,IF('User guide'!$B$1="Finnish",T18,U18))))</f>
        <v xml:space="preserve">01103 Lightweight concrete </v>
      </c>
      <c r="B18" s="38" t="s">
        <v>889</v>
      </c>
      <c r="C18" s="38" t="s">
        <v>1</v>
      </c>
      <c r="D18" s="38" t="s">
        <v>969</v>
      </c>
      <c r="E18" s="38"/>
      <c r="F18" s="38"/>
      <c r="G18" s="38" t="s">
        <v>889</v>
      </c>
      <c r="H18" s="38"/>
      <c r="I18" s="38"/>
      <c r="J18" s="38"/>
      <c r="K18" s="38"/>
      <c r="L18" s="38"/>
      <c r="M18" s="38"/>
      <c r="N18" s="38"/>
      <c r="O18" s="38"/>
      <c r="Q18" s="50" t="s">
        <v>22</v>
      </c>
      <c r="R18" s="76" t="s">
        <v>353</v>
      </c>
      <c r="S18" s="80" t="s">
        <v>1000</v>
      </c>
      <c r="T18" s="91" t="s">
        <v>1415</v>
      </c>
      <c r="U18" s="127" t="s">
        <v>1891</v>
      </c>
    </row>
    <row r="19" spans="1:21" outlineLevel="2" x14ac:dyDescent="0.35">
      <c r="A19" s="26" t="str">
        <f>IF('User guide'!$B$1="English",R19,IF('User guide'!$B$1="Swedish",Q19,IF('User guide'!$B$1="Norwegian",S19,IF('User guide'!$B$1="Finnish",T19,U19))))</f>
        <v>Lightweight concrete block</v>
      </c>
      <c r="B19" s="38"/>
      <c r="C19" s="38" t="s">
        <v>1</v>
      </c>
      <c r="D19" s="38"/>
      <c r="E19" s="38"/>
      <c r="F19" s="38"/>
      <c r="G19" s="38"/>
      <c r="H19" s="38"/>
      <c r="I19" s="38"/>
      <c r="J19" s="38"/>
      <c r="K19" s="38"/>
      <c r="L19" s="38"/>
      <c r="M19" s="38"/>
      <c r="N19" s="38"/>
      <c r="O19" s="38"/>
      <c r="Q19" s="50" t="s">
        <v>888</v>
      </c>
      <c r="R19" s="76" t="s">
        <v>890</v>
      </c>
      <c r="S19" s="81" t="s">
        <v>1011</v>
      </c>
      <c r="T19" s="92" t="s">
        <v>1416</v>
      </c>
      <c r="U19" s="127" t="s">
        <v>1892</v>
      </c>
    </row>
    <row r="20" spans="1:21" s="3" customFormat="1" outlineLevel="2" x14ac:dyDescent="0.35">
      <c r="A20" s="24" t="str">
        <f>IF('User guide'!$B$1="English",R20,IF('User guide'!$B$1="Swedish",Q20,IF('User guide'!$B$1="Norwegian",S20,IF('User guide'!$B$1="Finnish",T20,U20))))</f>
        <v>01104 Lightweight aggregate block</v>
      </c>
      <c r="B20" s="38" t="str">
        <f t="shared" si="0"/>
        <v/>
      </c>
      <c r="C20" s="38" t="s">
        <v>1</v>
      </c>
      <c r="D20" s="38"/>
      <c r="E20" s="38"/>
      <c r="F20" s="38"/>
      <c r="G20" s="38"/>
      <c r="H20" s="38"/>
      <c r="I20" s="38"/>
      <c r="J20" s="38"/>
      <c r="K20" s="38"/>
      <c r="L20" s="38"/>
      <c r="M20" s="38"/>
      <c r="N20" s="38"/>
      <c r="O20" s="38"/>
      <c r="Q20" s="50" t="s">
        <v>23</v>
      </c>
      <c r="R20" s="76" t="s">
        <v>354</v>
      </c>
      <c r="S20" s="80" t="s">
        <v>1001</v>
      </c>
      <c r="T20" s="91" t="s">
        <v>1417</v>
      </c>
      <c r="U20" s="127" t="s">
        <v>1893</v>
      </c>
    </row>
    <row r="21" spans="1:21" s="3" customFormat="1" outlineLevel="2" x14ac:dyDescent="0.35">
      <c r="A21" s="24" t="str">
        <f>IF('User guide'!$B$1="English",R21,IF('User guide'!$B$1="Swedish",Q21,IF('User guide'!$B$1="Norwegian",S21,IF('User guide'!$B$1="Finnish",T21,U21))))</f>
        <v>01105 Lightweight aggregate beam</v>
      </c>
      <c r="B21" s="38" t="str">
        <f t="shared" si="0"/>
        <v/>
      </c>
      <c r="C21" s="38" t="s">
        <v>1</v>
      </c>
      <c r="D21" s="38"/>
      <c r="E21" s="38"/>
      <c r="F21" s="38"/>
      <c r="G21" s="38"/>
      <c r="H21" s="38"/>
      <c r="I21" s="38"/>
      <c r="J21" s="38"/>
      <c r="K21" s="38"/>
      <c r="L21" s="38"/>
      <c r="M21" s="38"/>
      <c r="N21" s="38"/>
      <c r="O21" s="38"/>
      <c r="Q21" s="50" t="s">
        <v>24</v>
      </c>
      <c r="R21" s="76" t="s">
        <v>355</v>
      </c>
      <c r="S21" s="80" t="s">
        <v>1002</v>
      </c>
      <c r="T21" s="91" t="s">
        <v>1418</v>
      </c>
      <c r="U21" s="127" t="s">
        <v>1894</v>
      </c>
    </row>
    <row r="22" spans="1:21" s="3" customFormat="1" outlineLevel="2" x14ac:dyDescent="0.35">
      <c r="A22" s="24" t="str">
        <f>IF('User guide'!$B$1="English",R22,IF('User guide'!$B$1="Swedish",Q22,IF('User guide'!$B$1="Norwegian",S22,IF('User guide'!$B$1="Finnish",T22,U22))))</f>
        <v xml:space="preserve">01106 Lightweight aggregate bulk </v>
      </c>
      <c r="B22" s="38" t="str">
        <f t="shared" si="0"/>
        <v/>
      </c>
      <c r="C22" s="38" t="s">
        <v>1</v>
      </c>
      <c r="D22" s="38"/>
      <c r="E22" s="38"/>
      <c r="F22" s="38"/>
      <c r="G22" s="38"/>
      <c r="H22" s="38"/>
      <c r="I22" s="38"/>
      <c r="J22" s="38"/>
      <c r="K22" s="38"/>
      <c r="L22" s="38"/>
      <c r="M22" s="38"/>
      <c r="N22" s="38"/>
      <c r="O22" s="38"/>
      <c r="Q22" s="50" t="s">
        <v>25</v>
      </c>
      <c r="R22" s="76" t="s">
        <v>356</v>
      </c>
      <c r="S22" s="80" t="s">
        <v>1003</v>
      </c>
      <c r="T22" s="91" t="s">
        <v>1419</v>
      </c>
      <c r="U22" s="127" t="s">
        <v>1895</v>
      </c>
    </row>
    <row r="23" spans="1:21" s="3" customFormat="1" ht="29" outlineLevel="2" x14ac:dyDescent="0.35">
      <c r="A23" s="24" t="str">
        <f>IF('User guide'!$B$1="English",R23,IF('User guide'!$B$1="Swedish",Q23,IF('User guide'!$B$1="Norwegian",S23,IF('User guide'!$B$1="Finnish",T23,U23))))</f>
        <v>01107 Natural stone</v>
      </c>
      <c r="B23" s="38" t="s">
        <v>671</v>
      </c>
      <c r="C23" s="38" t="s">
        <v>1</v>
      </c>
      <c r="D23" s="38"/>
      <c r="E23" s="38"/>
      <c r="F23" s="38"/>
      <c r="G23" s="38"/>
      <c r="H23" s="38"/>
      <c r="I23" s="38" t="s">
        <v>671</v>
      </c>
      <c r="J23" s="38"/>
      <c r="K23" s="38"/>
      <c r="L23" s="38"/>
      <c r="M23" s="38"/>
      <c r="N23" s="38"/>
      <c r="O23" s="38"/>
      <c r="Q23" s="50" t="s">
        <v>26</v>
      </c>
      <c r="R23" s="76" t="s">
        <v>357</v>
      </c>
      <c r="S23" s="80" t="s">
        <v>1004</v>
      </c>
      <c r="T23" s="91" t="s">
        <v>1420</v>
      </c>
      <c r="U23" s="127" t="s">
        <v>26</v>
      </c>
    </row>
    <row r="24" spans="1:21" outlineLevel="2" x14ac:dyDescent="0.35">
      <c r="A24" s="24" t="str">
        <f>IF('User guide'!$B$1="English",R24,IF('User guide'!$B$1="Swedish",Q24,IF('User guide'!$B$1="Norwegian",S24,IF('User guide'!$B$1="Finnish",T24,U24))))</f>
        <v xml:space="preserve">01108 Concrete pipes, earthenware pipes and moulds/forms </v>
      </c>
      <c r="B24" s="38" t="str">
        <f t="shared" ref="B24:B52" si="1">IF(OR(ISNUMBER(SEARCH("x",F24)),ISNUMBER(SEARCH("x",G24)),ISNUMBER(SEARCH("x",H24)),ISNUMBER(SEARCH("x",I24)),ISNUMBER(SEARCH("x",K24))),"X","")</f>
        <v/>
      </c>
      <c r="C24" s="38"/>
      <c r="D24" s="38"/>
      <c r="E24" s="38"/>
      <c r="F24" s="38"/>
      <c r="G24" s="38"/>
      <c r="H24" s="38"/>
      <c r="I24" s="38"/>
      <c r="J24" s="38"/>
      <c r="K24" s="38"/>
      <c r="L24" s="38"/>
      <c r="M24" s="38"/>
      <c r="N24" s="38"/>
      <c r="O24" s="38"/>
      <c r="Q24" s="50" t="s">
        <v>27</v>
      </c>
      <c r="R24" s="76" t="s">
        <v>358</v>
      </c>
      <c r="S24" s="80" t="s">
        <v>1005</v>
      </c>
      <c r="T24" s="91" t="s">
        <v>1421</v>
      </c>
      <c r="U24" s="127" t="s">
        <v>1896</v>
      </c>
    </row>
    <row r="25" spans="1:21" outlineLevel="2" x14ac:dyDescent="0.35">
      <c r="A25" s="24" t="str">
        <f>IF('User guide'!$B$1="English",R25,IF('User guide'!$B$1="Swedish",Q25,IF('User guide'!$B$1="Norwegian",S25,IF('User guide'!$B$1="Finnish",T25,U25))))</f>
        <v>01109 Glass brick</v>
      </c>
      <c r="B25" s="38" t="str">
        <f t="shared" si="1"/>
        <v>X</v>
      </c>
      <c r="C25" s="38" t="s">
        <v>1</v>
      </c>
      <c r="D25" s="38"/>
      <c r="E25" s="38"/>
      <c r="F25" s="38"/>
      <c r="G25" s="38"/>
      <c r="H25" s="38"/>
      <c r="I25" s="38" t="s">
        <v>1</v>
      </c>
      <c r="J25" s="38"/>
      <c r="K25" s="38"/>
      <c r="L25" s="38"/>
      <c r="M25" s="38"/>
      <c r="N25" s="38"/>
      <c r="O25" s="38"/>
      <c r="Q25" s="50" t="s">
        <v>28</v>
      </c>
      <c r="R25" s="76" t="s">
        <v>359</v>
      </c>
      <c r="S25" s="80" t="s">
        <v>1006</v>
      </c>
      <c r="T25" s="91" t="s">
        <v>1422</v>
      </c>
      <c r="U25" s="127" t="s">
        <v>1897</v>
      </c>
    </row>
    <row r="26" spans="1:21" outlineLevel="2" x14ac:dyDescent="0.35">
      <c r="A26" s="25" t="str">
        <f>IF('User guide'!$B$1="English",R26,IF('User guide'!$B$1="Swedish",Q26,IF('User guide'!$B$1="Norwegian",S26,IF('User guide'!$B$1="Finnish",T26,U26))))</f>
        <v>01110 Sand</v>
      </c>
      <c r="B26" s="38" t="str">
        <f t="shared" si="1"/>
        <v/>
      </c>
      <c r="C26" s="38"/>
      <c r="D26" s="38" t="s">
        <v>328</v>
      </c>
      <c r="E26" s="38"/>
      <c r="F26" s="38"/>
      <c r="G26" s="38"/>
      <c r="H26" s="38"/>
      <c r="I26" s="38"/>
      <c r="J26" s="38"/>
      <c r="K26" s="38"/>
      <c r="L26" s="38"/>
      <c r="M26" s="38"/>
      <c r="N26" s="38"/>
      <c r="O26" s="38"/>
      <c r="Q26" s="50" t="s">
        <v>29</v>
      </c>
      <c r="R26" s="76" t="s">
        <v>29</v>
      </c>
      <c r="S26" s="79" t="s">
        <v>29</v>
      </c>
      <c r="T26" s="90" t="s">
        <v>1423</v>
      </c>
      <c r="U26" s="127" t="s">
        <v>29</v>
      </c>
    </row>
    <row r="27" spans="1:21" outlineLevel="2" x14ac:dyDescent="0.35">
      <c r="A27" s="27" t="str">
        <f>IF('User guide'!$B$1="English",R27,IF('User guide'!$B$1="Swedish",Q27,IF('User guide'!$B$1="Norwegian",S27,IF('User guide'!$B$1="Finnish",T27,U27))))</f>
        <v xml:space="preserve">01111 Infill soil </v>
      </c>
      <c r="B27" s="38" t="str">
        <f t="shared" si="1"/>
        <v/>
      </c>
      <c r="C27" s="38"/>
      <c r="D27" s="38" t="s">
        <v>328</v>
      </c>
      <c r="E27" s="38"/>
      <c r="F27" s="38"/>
      <c r="G27" s="38"/>
      <c r="H27" s="38"/>
      <c r="I27" s="38"/>
      <c r="J27" s="38"/>
      <c r="K27" s="38"/>
      <c r="L27" s="38"/>
      <c r="M27" s="38"/>
      <c r="N27" s="38"/>
      <c r="O27" s="38"/>
      <c r="Q27" s="50" t="s">
        <v>30</v>
      </c>
      <c r="R27" s="76" t="s">
        <v>360</v>
      </c>
      <c r="S27" s="82" t="s">
        <v>1007</v>
      </c>
      <c r="T27" s="93" t="s">
        <v>1424</v>
      </c>
      <c r="U27" s="127" t="s">
        <v>1898</v>
      </c>
    </row>
    <row r="28" spans="1:21" outlineLevel="2" x14ac:dyDescent="0.35">
      <c r="A28" s="27" t="str">
        <f>IF('User guide'!$B$1="English",R28,IF('User guide'!$B$1="Swedish",Q28,IF('User guide'!$B$1="Norwegian",S28,IF('User guide'!$B$1="Finnish",T28,U28))))</f>
        <v>01112 Crushed rock material</v>
      </c>
      <c r="B28" s="38" t="str">
        <f t="shared" si="1"/>
        <v/>
      </c>
      <c r="C28" s="38"/>
      <c r="D28" s="38" t="s">
        <v>335</v>
      </c>
      <c r="E28" s="38"/>
      <c r="F28" s="38"/>
      <c r="G28" s="38"/>
      <c r="H28" s="38"/>
      <c r="I28" s="38"/>
      <c r="J28" s="38"/>
      <c r="K28" s="38"/>
      <c r="L28" s="38"/>
      <c r="M28" s="38"/>
      <c r="N28" s="38"/>
      <c r="O28" s="38"/>
      <c r="Q28" s="50" t="s">
        <v>31</v>
      </c>
      <c r="R28" s="76" t="s">
        <v>361</v>
      </c>
      <c r="S28" s="82" t="s">
        <v>1008</v>
      </c>
      <c r="T28" s="93" t="s">
        <v>1425</v>
      </c>
      <c r="U28" s="127" t="s">
        <v>1899</v>
      </c>
    </row>
    <row r="29" spans="1:21" outlineLevel="2" x14ac:dyDescent="0.35">
      <c r="A29" s="27" t="str">
        <f>IF('User guide'!$B$1="English",R29,IF('User guide'!$B$1="Swedish",Q29,IF('User guide'!$B$1="Norwegian",S29,IF('User guide'!$B$1="Finnish",T29,U29))))</f>
        <v>01113 Gravel material</v>
      </c>
      <c r="B29" s="38" t="str">
        <f t="shared" si="1"/>
        <v/>
      </c>
      <c r="C29" s="38"/>
      <c r="D29" s="38" t="s">
        <v>335</v>
      </c>
      <c r="E29" s="38"/>
      <c r="F29" s="38"/>
      <c r="G29" s="38"/>
      <c r="H29" s="38"/>
      <c r="I29" s="38"/>
      <c r="J29" s="38"/>
      <c r="K29" s="38"/>
      <c r="L29" s="38"/>
      <c r="M29" s="38"/>
      <c r="N29" s="38"/>
      <c r="O29" s="38"/>
      <c r="Q29" s="50" t="s">
        <v>32</v>
      </c>
      <c r="R29" s="76" t="s">
        <v>362</v>
      </c>
      <c r="S29" s="82" t="s">
        <v>1009</v>
      </c>
      <c r="T29" s="93" t="s">
        <v>1426</v>
      </c>
      <c r="U29" s="127" t="s">
        <v>1900</v>
      </c>
    </row>
    <row r="30" spans="1:21" s="3" customFormat="1" ht="29" outlineLevel="2" x14ac:dyDescent="0.35">
      <c r="A30" s="27" t="str">
        <f>IF('User guide'!$B$1="English",R30,IF('User guide'!$B$1="Swedish",Q30,IF('User guide'!$B$1="Norwegian",S30,IF('User guide'!$B$1="Finnish",T30,U30))))</f>
        <v>Lecablock (trademark)</v>
      </c>
      <c r="B30" s="38" t="s">
        <v>1763</v>
      </c>
      <c r="C30" s="38" t="s">
        <v>1</v>
      </c>
      <c r="D30" s="38"/>
      <c r="E30" s="38"/>
      <c r="F30" s="38"/>
      <c r="G30" s="38"/>
      <c r="H30" s="38" t="s">
        <v>1763</v>
      </c>
      <c r="I30" s="38"/>
      <c r="J30" s="38"/>
      <c r="K30" s="38"/>
      <c r="L30" s="38"/>
      <c r="M30" s="38"/>
      <c r="N30" s="38"/>
      <c r="O30" s="38"/>
      <c r="Q30" s="50" t="s">
        <v>699</v>
      </c>
      <c r="R30" s="76" t="s">
        <v>699</v>
      </c>
      <c r="S30" s="82" t="s">
        <v>1010</v>
      </c>
      <c r="T30" s="93" t="s">
        <v>1427</v>
      </c>
      <c r="U30" s="127" t="s">
        <v>699</v>
      </c>
    </row>
    <row r="31" spans="1:21" ht="72.5" outlineLevel="2" x14ac:dyDescent="0.35">
      <c r="A31" s="28" t="str">
        <f>IF('User guide'!$B$1="English",R31,IF('User guide'!$B$1="Swedish",Q31,IF('User guide'!$B$1="Norwegian",S31,IF('User guide'!$B$1="Finnish",T31,U31))))</f>
        <v xml:space="preserve">Prefabricated composite concrete element </v>
      </c>
      <c r="B31" s="38" t="s">
        <v>336</v>
      </c>
      <c r="C31" s="38" t="s">
        <v>1</v>
      </c>
      <c r="D31" s="38" t="s">
        <v>970</v>
      </c>
      <c r="E31" s="38"/>
      <c r="F31" s="38"/>
      <c r="G31" s="38" t="s">
        <v>336</v>
      </c>
      <c r="H31" s="38"/>
      <c r="I31" s="38"/>
      <c r="J31" s="38"/>
      <c r="K31" s="38"/>
      <c r="L31" s="38"/>
      <c r="M31" s="38"/>
      <c r="N31" s="38"/>
      <c r="O31" s="38"/>
      <c r="Q31" s="50" t="s">
        <v>672</v>
      </c>
      <c r="R31" s="76" t="s">
        <v>877</v>
      </c>
      <c r="S31" s="83" t="s">
        <v>1012</v>
      </c>
      <c r="T31" s="94" t="s">
        <v>1428</v>
      </c>
      <c r="U31" s="127" t="s">
        <v>1901</v>
      </c>
    </row>
    <row r="32" spans="1:21" outlineLevel="2" x14ac:dyDescent="0.35">
      <c r="A32" s="26" t="str">
        <f>IF('User guide'!$B$1="English",R32,IF('User guide'!$B$1="Swedish",Q32,IF('User guide'!$B$1="Norwegian",S32,IF('User guide'!$B$1="Finnish",T32,U32))))</f>
        <v>Concrete (liquid form)</v>
      </c>
      <c r="B32" s="38" t="s">
        <v>336</v>
      </c>
      <c r="C32" s="38" t="s">
        <v>1</v>
      </c>
      <c r="D32" s="38" t="s">
        <v>969</v>
      </c>
      <c r="E32" s="38"/>
      <c r="F32" s="38"/>
      <c r="G32" s="38" t="s">
        <v>336</v>
      </c>
      <c r="H32" s="38"/>
      <c r="I32" s="38"/>
      <c r="J32" s="38"/>
      <c r="K32" s="38"/>
      <c r="L32" s="38"/>
      <c r="M32" s="38"/>
      <c r="N32" s="38"/>
      <c r="O32" s="38"/>
      <c r="Q32" s="50" t="s">
        <v>7</v>
      </c>
      <c r="R32" s="76" t="s">
        <v>878</v>
      </c>
      <c r="S32" s="84" t="s">
        <v>1013</v>
      </c>
      <c r="T32" s="95" t="s">
        <v>1429</v>
      </c>
      <c r="U32" s="127" t="s">
        <v>1902</v>
      </c>
    </row>
    <row r="33" spans="1:21" outlineLevel="1" x14ac:dyDescent="0.35">
      <c r="A33" s="40" t="str">
        <f>IF('User guide'!$B$1="English",R33,IF('User guide'!$B$1="Swedish",Q33,IF('User guide'!$B$1="Norwegian",S33,IF('User guide'!$B$1="Finnish",T33,U33))))</f>
        <v xml:space="preserve">012 Sheet materials </v>
      </c>
      <c r="B33" s="41" t="str">
        <f t="shared" si="1"/>
        <v/>
      </c>
      <c r="C33" s="41"/>
      <c r="D33" s="41"/>
      <c r="E33" s="41"/>
      <c r="F33" s="41"/>
      <c r="G33" s="41"/>
      <c r="H33" s="41"/>
      <c r="I33" s="41"/>
      <c r="J33" s="41"/>
      <c r="K33" s="41"/>
      <c r="L33" s="41"/>
      <c r="M33" s="41"/>
      <c r="N33" s="41"/>
      <c r="O33" s="41"/>
      <c r="Q33" s="50" t="s">
        <v>33</v>
      </c>
      <c r="R33" s="76" t="s">
        <v>363</v>
      </c>
      <c r="S33" s="79" t="s">
        <v>1014</v>
      </c>
      <c r="T33" s="90" t="s">
        <v>1430</v>
      </c>
      <c r="U33" s="127" t="s">
        <v>2286</v>
      </c>
    </row>
    <row r="34" spans="1:21" outlineLevel="2" x14ac:dyDescent="0.35">
      <c r="A34" s="24" t="str">
        <f>IF('User guide'!$B$1="English",R34,IF('User guide'!$B$1="Swedish",Q34,IF('User guide'!$B$1="Norwegian",S34,IF('User guide'!$B$1="Finnish",T34,U34))))</f>
        <v>01202 Veneer</v>
      </c>
      <c r="B34" s="38" t="str">
        <f t="shared" si="1"/>
        <v/>
      </c>
      <c r="C34" s="38" t="s">
        <v>1</v>
      </c>
      <c r="D34" s="38"/>
      <c r="E34" s="38"/>
      <c r="F34" s="38"/>
      <c r="G34" s="38"/>
      <c r="H34" s="38"/>
      <c r="I34" s="38"/>
      <c r="J34" s="38"/>
      <c r="K34" s="38"/>
      <c r="L34" s="38"/>
      <c r="M34" s="38" t="s">
        <v>1</v>
      </c>
      <c r="N34" s="38"/>
      <c r="O34" s="38"/>
      <c r="Q34" s="50" t="s">
        <v>34</v>
      </c>
      <c r="R34" s="76" t="s">
        <v>364</v>
      </c>
      <c r="S34" s="80" t="s">
        <v>1015</v>
      </c>
      <c r="T34" s="91" t="s">
        <v>1431</v>
      </c>
      <c r="U34" s="127" t="s">
        <v>1015</v>
      </c>
    </row>
    <row r="35" spans="1:21" ht="43.5" customHeight="1" outlineLevel="2" x14ac:dyDescent="0.35">
      <c r="A35" s="24" t="str">
        <f>IF('User guide'!$B$1="English",R35,IF('User guide'!$B$1="Swedish",Q35,IF('User guide'!$B$1="Norwegian",S35,IF('User guide'!$B$1="Finnish",T35,U35))))</f>
        <v>01203 Plywood</v>
      </c>
      <c r="B35" s="38" t="s">
        <v>1</v>
      </c>
      <c r="C35" s="38" t="s">
        <v>1</v>
      </c>
      <c r="D35" s="38" t="s">
        <v>2453</v>
      </c>
      <c r="E35" s="38"/>
      <c r="F35" s="38" t="s">
        <v>1</v>
      </c>
      <c r="G35" s="38"/>
      <c r="H35" s="38"/>
      <c r="I35" s="38"/>
      <c r="J35" s="38"/>
      <c r="K35" s="38"/>
      <c r="L35" s="38"/>
      <c r="M35" s="38" t="s">
        <v>1</v>
      </c>
      <c r="N35" s="38" t="s">
        <v>1</v>
      </c>
      <c r="O35" s="38"/>
      <c r="Q35" s="50" t="s">
        <v>35</v>
      </c>
      <c r="R35" s="76" t="s">
        <v>35</v>
      </c>
      <c r="S35" s="80" t="s">
        <v>1016</v>
      </c>
      <c r="T35" s="91" t="s">
        <v>1432</v>
      </c>
      <c r="U35" s="127" t="s">
        <v>1904</v>
      </c>
    </row>
    <row r="36" spans="1:21" outlineLevel="2" x14ac:dyDescent="0.35">
      <c r="A36" s="24" t="str">
        <f>IF('User guide'!$B$1="English",R36,IF('User guide'!$B$1="Swedish",Q36,IF('User guide'!$B$1="Norwegian",S36,IF('User guide'!$B$1="Finnish",T36,U36))))</f>
        <v>01205 Plywood in casting and mould</v>
      </c>
      <c r="B36" s="38"/>
      <c r="C36" s="38" t="s">
        <v>1</v>
      </c>
      <c r="D36" s="38"/>
      <c r="E36" s="38"/>
      <c r="F36" s="38"/>
      <c r="G36" s="38"/>
      <c r="H36" s="38"/>
      <c r="I36" s="38"/>
      <c r="J36" s="38"/>
      <c r="K36" s="38"/>
      <c r="L36" s="38"/>
      <c r="M36" s="38" t="s">
        <v>1</v>
      </c>
      <c r="N36" s="38"/>
      <c r="O36" s="38"/>
      <c r="Q36" s="50" t="s">
        <v>1768</v>
      </c>
      <c r="R36" s="76" t="s">
        <v>2454</v>
      </c>
      <c r="S36" s="80" t="s">
        <v>2459</v>
      </c>
      <c r="T36" s="91" t="s">
        <v>1879</v>
      </c>
      <c r="U36" s="127" t="s">
        <v>2458</v>
      </c>
    </row>
    <row r="37" spans="1:21" outlineLevel="2" x14ac:dyDescent="0.35">
      <c r="A37" s="24" t="str">
        <f>IF('User guide'!$B$1="English",R37,IF('User guide'!$B$1="Swedish",Q37,IF('User guide'!$B$1="Norwegian",S37,IF('User guide'!$B$1="Finnish",T37,U37))))</f>
        <v>01207 Built-up boards &amp; glued joints</v>
      </c>
      <c r="B37" s="38" t="str">
        <f t="shared" si="1"/>
        <v>X</v>
      </c>
      <c r="C37" s="38" t="s">
        <v>1</v>
      </c>
      <c r="D37" s="38"/>
      <c r="E37" s="38"/>
      <c r="F37" s="38" t="s">
        <v>1</v>
      </c>
      <c r="G37" s="38"/>
      <c r="H37" s="38"/>
      <c r="I37" s="38"/>
      <c r="J37" s="38"/>
      <c r="K37" s="38"/>
      <c r="L37" s="38"/>
      <c r="M37" s="38" t="s">
        <v>1</v>
      </c>
      <c r="N37" s="38" t="s">
        <v>1</v>
      </c>
      <c r="O37" s="38"/>
      <c r="Q37" s="50" t="s">
        <v>36</v>
      </c>
      <c r="R37" s="76" t="s">
        <v>365</v>
      </c>
      <c r="S37" s="80" t="s">
        <v>1324</v>
      </c>
      <c r="T37" s="91" t="s">
        <v>1433</v>
      </c>
      <c r="U37" s="127" t="s">
        <v>1905</v>
      </c>
    </row>
    <row r="38" spans="1:21" outlineLevel="2" x14ac:dyDescent="0.35">
      <c r="A38" s="24" t="str">
        <f>IF('User guide'!$B$1="English",R38,IF('User guide'!$B$1="Swedish",Q38,IF('User guide'!$B$1="Norwegian",S38,IF('User guide'!$B$1="Finnish",T38,U38))))</f>
        <v>01208 Chipboard</v>
      </c>
      <c r="B38" s="38" t="str">
        <f t="shared" si="1"/>
        <v>X</v>
      </c>
      <c r="C38" s="38" t="s">
        <v>1</v>
      </c>
      <c r="D38" s="38"/>
      <c r="E38" s="38"/>
      <c r="F38" s="38" t="s">
        <v>1</v>
      </c>
      <c r="G38" s="38"/>
      <c r="H38" s="38"/>
      <c r="I38" s="38"/>
      <c r="J38" s="38"/>
      <c r="K38" s="38"/>
      <c r="L38" s="38"/>
      <c r="M38" s="38" t="s">
        <v>1</v>
      </c>
      <c r="N38" s="38"/>
      <c r="O38" s="38"/>
      <c r="Q38" s="50" t="s">
        <v>37</v>
      </c>
      <c r="R38" s="76" t="s">
        <v>366</v>
      </c>
      <c r="S38" s="80" t="s">
        <v>1017</v>
      </c>
      <c r="T38" s="91" t="s">
        <v>1434</v>
      </c>
      <c r="U38" s="127" t="s">
        <v>1906</v>
      </c>
    </row>
    <row r="39" spans="1:21" outlineLevel="2" x14ac:dyDescent="0.35">
      <c r="A39" s="24" t="str">
        <f>IF('User guide'!$B$1="English",R39,IF('User guide'!$B$1="Swedish",Q39,IF('User guide'!$B$1="Norwegian",S39,IF('User guide'!$B$1="Finnish",T39,U39))))</f>
        <v>01209 OSB sheets</v>
      </c>
      <c r="B39" s="38" t="str">
        <f t="shared" si="1"/>
        <v>X</v>
      </c>
      <c r="C39" s="38" t="s">
        <v>1</v>
      </c>
      <c r="D39" s="38"/>
      <c r="E39" s="38"/>
      <c r="F39" s="38" t="s">
        <v>1</v>
      </c>
      <c r="G39" s="38"/>
      <c r="H39" s="38"/>
      <c r="I39" s="38"/>
      <c r="J39" s="38"/>
      <c r="K39" s="38"/>
      <c r="L39" s="38"/>
      <c r="M39" s="38" t="s">
        <v>1</v>
      </c>
      <c r="N39" s="38"/>
      <c r="O39" s="38"/>
      <c r="Q39" s="50" t="s">
        <v>38</v>
      </c>
      <c r="R39" s="76" t="s">
        <v>879</v>
      </c>
      <c r="S39" s="80" t="s">
        <v>1018</v>
      </c>
      <c r="T39" s="91" t="s">
        <v>1435</v>
      </c>
      <c r="U39" s="127" t="s">
        <v>1907</v>
      </c>
    </row>
    <row r="40" spans="1:21" outlineLevel="2" x14ac:dyDescent="0.35">
      <c r="A40" s="24" t="str">
        <f>IF('User guide'!$B$1="English",R40,IF('User guide'!$B$1="Swedish",Q40,IF('User guide'!$B$1="Norwegian",S40,IF('User guide'!$B$1="Finnish",T40,U40))))</f>
        <v>01211 Laminated plastic sheet</v>
      </c>
      <c r="B40" s="38" t="str">
        <f t="shared" si="1"/>
        <v>X</v>
      </c>
      <c r="C40" s="38" t="s">
        <v>1</v>
      </c>
      <c r="D40" s="38"/>
      <c r="E40" s="38"/>
      <c r="F40" s="38"/>
      <c r="G40" s="38"/>
      <c r="H40" s="38" t="s">
        <v>1</v>
      </c>
      <c r="I40" s="38" t="s">
        <v>1</v>
      </c>
      <c r="J40" s="38" t="s">
        <v>1</v>
      </c>
      <c r="K40" s="38"/>
      <c r="L40" s="38"/>
      <c r="M40" s="38"/>
      <c r="N40" s="38"/>
      <c r="O40" s="38"/>
      <c r="Q40" s="50" t="s">
        <v>39</v>
      </c>
      <c r="R40" s="76" t="s">
        <v>367</v>
      </c>
      <c r="S40" s="80" t="s">
        <v>39</v>
      </c>
      <c r="T40" s="91" t="s">
        <v>1436</v>
      </c>
      <c r="U40" s="127" t="s">
        <v>1908</v>
      </c>
    </row>
    <row r="41" spans="1:21" outlineLevel="2" x14ac:dyDescent="0.35">
      <c r="A41" s="24" t="str">
        <f>IF('User guide'!$B$1="English",R41,IF('User guide'!$B$1="Swedish",Q41,IF('User guide'!$B$1="Norwegian",S41,IF('User guide'!$B$1="Finnish",T41,U41))))</f>
        <v>01212 Gypsum wall boards</v>
      </c>
      <c r="B41" s="38" t="str">
        <f t="shared" si="1"/>
        <v>X</v>
      </c>
      <c r="C41" s="38" t="s">
        <v>1</v>
      </c>
      <c r="D41" s="38"/>
      <c r="E41" s="38"/>
      <c r="F41" s="38"/>
      <c r="G41" s="38"/>
      <c r="H41" s="38" t="s">
        <v>1</v>
      </c>
      <c r="I41" s="38"/>
      <c r="J41" s="38"/>
      <c r="K41" s="38"/>
      <c r="L41" s="38"/>
      <c r="M41" s="38"/>
      <c r="N41" s="38"/>
      <c r="O41" s="38"/>
      <c r="Q41" s="50" t="s">
        <v>40</v>
      </c>
      <c r="R41" s="76" t="s">
        <v>368</v>
      </c>
      <c r="S41" s="80" t="s">
        <v>1019</v>
      </c>
      <c r="T41" s="91" t="s">
        <v>1437</v>
      </c>
      <c r="U41" s="127" t="s">
        <v>1909</v>
      </c>
    </row>
    <row r="42" spans="1:21" outlineLevel="2" x14ac:dyDescent="0.35">
      <c r="A42" s="24" t="str">
        <f>IF('User guide'!$B$1="English",R42,IF('User guide'!$B$1="Swedish",Q42,IF('User guide'!$B$1="Norwegian",S42,IF('User guide'!$B$1="Finnish",T42,U42))))</f>
        <v xml:space="preserve">01213 Cement-based boards </v>
      </c>
      <c r="B42" s="38" t="str">
        <f t="shared" si="1"/>
        <v>X</v>
      </c>
      <c r="C42" s="38" t="s">
        <v>1</v>
      </c>
      <c r="D42" s="38"/>
      <c r="E42" s="38"/>
      <c r="F42" s="38"/>
      <c r="G42" s="38"/>
      <c r="H42" s="38" t="s">
        <v>1</v>
      </c>
      <c r="I42" s="38"/>
      <c r="J42" s="38"/>
      <c r="K42" s="38"/>
      <c r="L42" s="38"/>
      <c r="M42" s="38"/>
      <c r="N42" s="38"/>
      <c r="O42" s="38"/>
      <c r="Q42" s="50" t="s">
        <v>41</v>
      </c>
      <c r="R42" s="76" t="s">
        <v>369</v>
      </c>
      <c r="S42" s="80" t="s">
        <v>1020</v>
      </c>
      <c r="T42" s="91" t="s">
        <v>1438</v>
      </c>
      <c r="U42" s="127" t="s">
        <v>1910</v>
      </c>
    </row>
    <row r="43" spans="1:21" outlineLevel="2" x14ac:dyDescent="0.35">
      <c r="A43" s="24" t="str">
        <f>IF('User guide'!$B$1="English",R43,IF('User guide'!$B$1="Swedish",Q43,IF('User guide'!$B$1="Norwegian",S43,IF('User guide'!$B$1="Finnish",T43,U43))))</f>
        <v>01214 MDF</v>
      </c>
      <c r="B43" s="38" t="str">
        <f t="shared" si="1"/>
        <v>X</v>
      </c>
      <c r="C43" s="38" t="s">
        <v>1</v>
      </c>
      <c r="D43" s="38"/>
      <c r="E43" s="38"/>
      <c r="F43" s="38" t="s">
        <v>1</v>
      </c>
      <c r="G43" s="38"/>
      <c r="H43" s="38"/>
      <c r="I43" s="38"/>
      <c r="J43" s="38"/>
      <c r="K43" s="38"/>
      <c r="L43" s="38"/>
      <c r="M43" s="38" t="s">
        <v>1</v>
      </c>
      <c r="N43" s="38"/>
      <c r="O43" s="38"/>
      <c r="Q43" s="50" t="s">
        <v>42</v>
      </c>
      <c r="R43" s="76" t="s">
        <v>42</v>
      </c>
      <c r="S43" s="80" t="s">
        <v>1021</v>
      </c>
      <c r="T43" s="91" t="s">
        <v>1439</v>
      </c>
      <c r="U43" s="127" t="s">
        <v>42</v>
      </c>
    </row>
    <row r="44" spans="1:21" outlineLevel="2" x14ac:dyDescent="0.35">
      <c r="A44" s="24" t="str">
        <f>IF('User guide'!$B$1="English",R44,IF('User guide'!$B$1="Swedish",Q44,IF('User guide'!$B$1="Norwegian",S44,IF('User guide'!$B$1="Finnish",T44,U44))))</f>
        <v>01217 - 01221 Plasterboards all types</v>
      </c>
      <c r="B44" s="38" t="str">
        <f t="shared" si="1"/>
        <v>X</v>
      </c>
      <c r="C44" s="38" t="s">
        <v>1</v>
      </c>
      <c r="D44" s="38"/>
      <c r="E44" s="38"/>
      <c r="F44" s="38"/>
      <c r="G44" s="38"/>
      <c r="H44" s="38" t="s">
        <v>1</v>
      </c>
      <c r="I44" s="38"/>
      <c r="J44" s="38"/>
      <c r="K44" s="38"/>
      <c r="L44" s="38"/>
      <c r="M44" s="38"/>
      <c r="N44" s="38"/>
      <c r="O44" s="38"/>
      <c r="Q44" s="50" t="s">
        <v>2346</v>
      </c>
      <c r="R44" s="76" t="s">
        <v>2347</v>
      </c>
      <c r="S44" s="80" t="s">
        <v>2349</v>
      </c>
      <c r="T44" s="91" t="s">
        <v>2348</v>
      </c>
      <c r="U44" s="127" t="s">
        <v>2350</v>
      </c>
    </row>
    <row r="45" spans="1:21" outlineLevel="2" x14ac:dyDescent="0.35">
      <c r="A45" s="24" t="str">
        <f>IF('User guide'!$B$1="English",R45,IF('User guide'!$B$1="Swedish",Q45,IF('User guide'!$B$1="Norwegian",S45,IF('User guide'!$B$1="Finnish",T45,U45))))</f>
        <v>Masonite (Tradename)</v>
      </c>
      <c r="B45" s="38" t="str">
        <f t="shared" si="1"/>
        <v>X</v>
      </c>
      <c r="C45" s="38" t="s">
        <v>1</v>
      </c>
      <c r="D45" s="38"/>
      <c r="E45" s="38"/>
      <c r="F45" s="38" t="s">
        <v>1</v>
      </c>
      <c r="G45" s="38"/>
      <c r="H45" s="38"/>
      <c r="I45" s="38"/>
      <c r="J45" s="38"/>
      <c r="K45" s="38"/>
      <c r="L45" s="38"/>
      <c r="M45" s="38" t="s">
        <v>1</v>
      </c>
      <c r="N45" s="38"/>
      <c r="O45" s="38"/>
      <c r="Q45" s="50" t="s">
        <v>664</v>
      </c>
      <c r="R45" s="76" t="s">
        <v>880</v>
      </c>
      <c r="S45" s="80" t="s">
        <v>1022</v>
      </c>
      <c r="T45" s="91" t="s">
        <v>1440</v>
      </c>
      <c r="U45" s="127" t="s">
        <v>1911</v>
      </c>
    </row>
    <row r="46" spans="1:21" ht="43.5" outlineLevel="2" x14ac:dyDescent="0.35">
      <c r="A46" s="24" t="str">
        <f>IF('User guide'!$B$1="English",R46,IF('User guide'!$B$1="Swedish",Q46,IF('User guide'!$B$1="Norwegian",S46,IF('User guide'!$B$1="Finnish",T46,U46))))</f>
        <v>Other sheets in solid wood, glulam (Glued laminated timber), HDF, LD</v>
      </c>
      <c r="B46" s="38" t="str">
        <f t="shared" si="1"/>
        <v>X</v>
      </c>
      <c r="C46" s="38" t="s">
        <v>1</v>
      </c>
      <c r="D46" s="38"/>
      <c r="E46" s="38"/>
      <c r="F46" s="38" t="s">
        <v>1</v>
      </c>
      <c r="G46" s="38"/>
      <c r="H46" s="38"/>
      <c r="I46" s="38"/>
      <c r="J46" s="38"/>
      <c r="K46" s="38"/>
      <c r="L46" s="38"/>
      <c r="M46" s="38" t="s">
        <v>1</v>
      </c>
      <c r="N46" s="38" t="s">
        <v>6</v>
      </c>
      <c r="O46" s="38"/>
      <c r="Q46" s="50" t="s">
        <v>668</v>
      </c>
      <c r="R46" s="76" t="s">
        <v>881</v>
      </c>
      <c r="S46" s="80" t="s">
        <v>1023</v>
      </c>
      <c r="T46" s="91" t="s">
        <v>1441</v>
      </c>
      <c r="U46" s="127" t="s">
        <v>2162</v>
      </c>
    </row>
    <row r="47" spans="1:21" s="3" customFormat="1" outlineLevel="2" x14ac:dyDescent="0.35">
      <c r="A47" s="24" t="str">
        <f>IF('User guide'!$B$1="English",R47,IF('User guide'!$B$1="Swedish",Q47,IF('User guide'!$B$1="Norwegian",S47,IF('User guide'!$B$1="Finnish",T47,U47))))</f>
        <v>Papper based HPL sheets</v>
      </c>
      <c r="B47" s="38" t="str">
        <f t="shared" si="1"/>
        <v>X</v>
      </c>
      <c r="C47" s="38" t="s">
        <v>1</v>
      </c>
      <c r="D47" s="38"/>
      <c r="E47" s="39"/>
      <c r="F47" s="38"/>
      <c r="G47" s="38"/>
      <c r="H47" s="38" t="s">
        <v>1</v>
      </c>
      <c r="I47" s="38"/>
      <c r="J47" s="38"/>
      <c r="K47" s="38"/>
      <c r="L47" s="38"/>
      <c r="M47" s="38"/>
      <c r="N47" s="38"/>
      <c r="O47" s="38"/>
      <c r="Q47" s="50" t="s">
        <v>5</v>
      </c>
      <c r="R47" s="76" t="s">
        <v>882</v>
      </c>
      <c r="S47" s="80" t="s">
        <v>1024</v>
      </c>
      <c r="T47" s="91" t="s">
        <v>1442</v>
      </c>
      <c r="U47" s="127" t="s">
        <v>1912</v>
      </c>
    </row>
    <row r="48" spans="1:21" outlineLevel="1" x14ac:dyDescent="0.35">
      <c r="A48" s="40" t="str">
        <f>IF('User guide'!$B$1="English",R48,IF('User guide'!$B$1="Swedish",Q48,IF('User guide'!$B$1="Norwegian",S48,IF('User guide'!$B$1="Finnish",T48,U48))))</f>
        <v>013 Insulating materials</v>
      </c>
      <c r="B48" s="41" t="str">
        <f t="shared" si="1"/>
        <v>X</v>
      </c>
      <c r="C48" s="41" t="s">
        <v>1</v>
      </c>
      <c r="D48" s="41"/>
      <c r="E48" s="41"/>
      <c r="F48" s="41"/>
      <c r="G48" s="41"/>
      <c r="H48" s="41" t="s">
        <v>1</v>
      </c>
      <c r="I48" s="41"/>
      <c r="J48" s="41"/>
      <c r="K48" s="41"/>
      <c r="L48" s="41"/>
      <c r="M48" s="41"/>
      <c r="N48" s="41"/>
      <c r="O48" s="41"/>
      <c r="Q48" s="50" t="s">
        <v>43</v>
      </c>
      <c r="R48" s="76" t="s">
        <v>370</v>
      </c>
      <c r="S48" s="79" t="s">
        <v>1025</v>
      </c>
      <c r="T48" s="90" t="s">
        <v>1443</v>
      </c>
      <c r="U48" s="127" t="s">
        <v>1913</v>
      </c>
    </row>
    <row r="49" spans="1:21" outlineLevel="2" x14ac:dyDescent="0.35">
      <c r="A49" s="24" t="str">
        <f>IF('User guide'!$B$1="English",R49,IF('User guide'!$B$1="Swedish",Q49,IF('User guide'!$B$1="Norwegian",S49,IF('User guide'!$B$1="Finnish",T49,U49))))</f>
        <v>01301 Mineral (rock) wool</v>
      </c>
      <c r="B49" s="38" t="str">
        <f t="shared" si="1"/>
        <v>X</v>
      </c>
      <c r="C49" s="38" t="s">
        <v>1</v>
      </c>
      <c r="D49" s="38"/>
      <c r="E49" s="38"/>
      <c r="F49" s="38"/>
      <c r="G49" s="38"/>
      <c r="H49" s="38" t="s">
        <v>1</v>
      </c>
      <c r="I49" s="38"/>
      <c r="J49" s="38"/>
      <c r="K49" s="38"/>
      <c r="L49" s="38"/>
      <c r="M49" s="38"/>
      <c r="N49" s="38"/>
      <c r="O49" s="38"/>
      <c r="Q49" s="50" t="s">
        <v>44</v>
      </c>
      <c r="R49" s="76" t="s">
        <v>371</v>
      </c>
      <c r="S49" s="80" t="s">
        <v>44</v>
      </c>
      <c r="T49" s="91" t="s">
        <v>1444</v>
      </c>
      <c r="U49" s="127" t="s">
        <v>1914</v>
      </c>
    </row>
    <row r="50" spans="1:21" outlineLevel="2" x14ac:dyDescent="0.35">
      <c r="A50" s="24" t="str">
        <f>IF('User guide'!$B$1="English",R50,IF('User guide'!$B$1="Swedish",Q50,IF('User guide'!$B$1="Norwegian",S50,IF('User guide'!$B$1="Finnish",T50,U50))))</f>
        <v>01302 Expanded foamed plastic</v>
      </c>
      <c r="B50" s="38" t="str">
        <f t="shared" si="1"/>
        <v>X</v>
      </c>
      <c r="C50" s="38" t="s">
        <v>1</v>
      </c>
      <c r="D50" s="38"/>
      <c r="E50" s="38"/>
      <c r="F50" s="38"/>
      <c r="G50" s="38"/>
      <c r="H50" s="38" t="s">
        <v>1</v>
      </c>
      <c r="I50" s="38"/>
      <c r="J50" s="38"/>
      <c r="K50" s="38"/>
      <c r="L50" s="38"/>
      <c r="M50" s="38"/>
      <c r="N50" s="38"/>
      <c r="O50" s="38"/>
      <c r="Q50" s="50" t="s">
        <v>45</v>
      </c>
      <c r="R50" s="76" t="s">
        <v>372</v>
      </c>
      <c r="S50" s="80" t="s">
        <v>1026</v>
      </c>
      <c r="T50" s="91" t="s">
        <v>1445</v>
      </c>
      <c r="U50" s="127" t="s">
        <v>1915</v>
      </c>
    </row>
    <row r="51" spans="1:21" outlineLevel="2" x14ac:dyDescent="0.35">
      <c r="A51" s="24" t="str">
        <f>IF('User guide'!$B$1="English",R51,IF('User guide'!$B$1="Swedish",Q51,IF('User guide'!$B$1="Norwegian",S51,IF('User guide'!$B$1="Finnish",T51,U51))))</f>
        <v>01303 Expanded foamed plastic, extruded</v>
      </c>
      <c r="B51" s="38" t="str">
        <f t="shared" si="1"/>
        <v>X</v>
      </c>
      <c r="C51" s="38" t="s">
        <v>1</v>
      </c>
      <c r="D51" s="38"/>
      <c r="E51" s="38"/>
      <c r="F51" s="38"/>
      <c r="G51" s="38"/>
      <c r="H51" s="38" t="s">
        <v>1</v>
      </c>
      <c r="I51" s="38"/>
      <c r="J51" s="38"/>
      <c r="K51" s="38"/>
      <c r="L51" s="38"/>
      <c r="M51" s="38"/>
      <c r="N51" s="38"/>
      <c r="O51" s="38"/>
      <c r="Q51" s="50" t="s">
        <v>46</v>
      </c>
      <c r="R51" s="76" t="s">
        <v>373</v>
      </c>
      <c r="S51" s="80" t="s">
        <v>1027</v>
      </c>
      <c r="T51" s="91" t="s">
        <v>1446</v>
      </c>
      <c r="U51" s="127" t="s">
        <v>1916</v>
      </c>
    </row>
    <row r="52" spans="1:21" outlineLevel="2" x14ac:dyDescent="0.35">
      <c r="A52" s="24" t="str">
        <f>IF('User guide'!$B$1="English",R52,IF('User guide'!$B$1="Swedish",Q52,IF('User guide'!$B$1="Norwegian",S52,IF('User guide'!$B$1="Finnish",T52,U52))))</f>
        <v>01304 Wood wool</v>
      </c>
      <c r="B52" s="38" t="str">
        <f t="shared" si="1"/>
        <v>X</v>
      </c>
      <c r="C52" s="38" t="s">
        <v>1</v>
      </c>
      <c r="D52" s="38"/>
      <c r="E52" s="38"/>
      <c r="F52" s="38"/>
      <c r="G52" s="38"/>
      <c r="H52" s="38" t="s">
        <v>1</v>
      </c>
      <c r="I52" s="38"/>
      <c r="J52" s="38"/>
      <c r="K52" s="38"/>
      <c r="L52" s="38"/>
      <c r="M52" s="38"/>
      <c r="N52" s="38"/>
      <c r="O52" s="38"/>
      <c r="Q52" s="50" t="s">
        <v>47</v>
      </c>
      <c r="R52" s="76" t="s">
        <v>374</v>
      </c>
      <c r="S52" s="80" t="s">
        <v>1028</v>
      </c>
      <c r="T52" s="91" t="s">
        <v>1447</v>
      </c>
      <c r="U52" s="127" t="s">
        <v>1917</v>
      </c>
    </row>
    <row r="53" spans="1:21" outlineLevel="2" x14ac:dyDescent="0.35">
      <c r="A53" s="24" t="str">
        <f>IF('User guide'!$B$1="English",R53,IF('User guide'!$B$1="Swedish",Q53,IF('User guide'!$B$1="Norwegian",S53,IF('User guide'!$B$1="Finnish",T53,U53))))</f>
        <v>01305 Foam plastic</v>
      </c>
      <c r="B53" s="38" t="str">
        <f t="shared" ref="B53:B85" si="2">IF(OR(ISNUMBER(SEARCH("x",F53)),ISNUMBER(SEARCH("x",G53)),ISNUMBER(SEARCH("x",H53)),ISNUMBER(SEARCH("x",I53)),ISNUMBER(SEARCH("x",K53))),"X","")</f>
        <v>X</v>
      </c>
      <c r="C53" s="38" t="s">
        <v>1</v>
      </c>
      <c r="D53" s="38"/>
      <c r="E53" s="38"/>
      <c r="F53" s="38"/>
      <c r="G53" s="38"/>
      <c r="H53" s="38" t="s">
        <v>1</v>
      </c>
      <c r="I53" s="38"/>
      <c r="J53" s="38"/>
      <c r="K53" s="38"/>
      <c r="L53" s="38"/>
      <c r="M53" s="38"/>
      <c r="N53" s="38"/>
      <c r="O53" s="38"/>
      <c r="Q53" s="50" t="s">
        <v>48</v>
      </c>
      <c r="R53" s="76" t="s">
        <v>375</v>
      </c>
      <c r="S53" s="80" t="s">
        <v>48</v>
      </c>
      <c r="T53" s="91" t="s">
        <v>1448</v>
      </c>
      <c r="U53" s="127" t="s">
        <v>48</v>
      </c>
    </row>
    <row r="54" spans="1:21" outlineLevel="2" x14ac:dyDescent="0.35">
      <c r="A54" s="24" t="str">
        <f>IF('User guide'!$B$1="English",R54,IF('User guide'!$B$1="Swedish",Q54,IF('User guide'!$B$1="Norwegian",S54,IF('User guide'!$B$1="Finnish",T54,U54))))</f>
        <v>01306 Edging piece/insulation</v>
      </c>
      <c r="B54" s="38" t="str">
        <f t="shared" si="2"/>
        <v>X</v>
      </c>
      <c r="C54" s="38" t="s">
        <v>1</v>
      </c>
      <c r="D54" s="38"/>
      <c r="E54" s="38"/>
      <c r="F54" s="38"/>
      <c r="G54" s="38"/>
      <c r="H54" s="38" t="s">
        <v>1</v>
      </c>
      <c r="I54" s="38"/>
      <c r="J54" s="38"/>
      <c r="K54" s="38"/>
      <c r="L54" s="38"/>
      <c r="M54" s="38"/>
      <c r="N54" s="38"/>
      <c r="O54" s="38"/>
      <c r="Q54" s="50" t="s">
        <v>49</v>
      </c>
      <c r="R54" s="76" t="s">
        <v>376</v>
      </c>
      <c r="S54" s="80" t="s">
        <v>1029</v>
      </c>
      <c r="T54" s="91" t="s">
        <v>1449</v>
      </c>
      <c r="U54" s="127" t="s">
        <v>1918</v>
      </c>
    </row>
    <row r="55" spans="1:21" outlineLevel="2" x14ac:dyDescent="0.35">
      <c r="A55" s="24" t="str">
        <f>IF('User guide'!$B$1="English",R55,IF('User guide'!$B$1="Swedish",Q55,IF('User guide'!$B$1="Norwegian",S55,IF('User guide'!$B$1="Finnish",T55,U55))))</f>
        <v xml:space="preserve">01399 Insulation materials in general </v>
      </c>
      <c r="B55" s="38" t="str">
        <f t="shared" si="2"/>
        <v>X</v>
      </c>
      <c r="C55" s="38" t="s">
        <v>1</v>
      </c>
      <c r="D55" s="38" t="s">
        <v>982</v>
      </c>
      <c r="E55" s="38"/>
      <c r="F55" s="38"/>
      <c r="G55" s="38"/>
      <c r="H55" s="38" t="s">
        <v>1</v>
      </c>
      <c r="I55" s="38"/>
      <c r="J55" s="38"/>
      <c r="K55" s="38"/>
      <c r="L55" s="38"/>
      <c r="M55" s="38"/>
      <c r="N55" s="38"/>
      <c r="O55" s="38"/>
      <c r="Q55" s="50" t="s">
        <v>50</v>
      </c>
      <c r="R55" s="76" t="s">
        <v>377</v>
      </c>
      <c r="S55" s="80" t="s">
        <v>1030</v>
      </c>
      <c r="T55" s="91" t="s">
        <v>1450</v>
      </c>
      <c r="U55" s="127" t="s">
        <v>1919</v>
      </c>
    </row>
    <row r="56" spans="1:21" outlineLevel="1" x14ac:dyDescent="0.35">
      <c r="A56" s="40" t="str">
        <f>IF('User guide'!$B$1="English",R56,IF('User guide'!$B$1="Swedish",Q56,IF('User guide'!$B$1="Norwegian",S56,IF('User guide'!$B$1="Finnish",T56,U56))))</f>
        <v>014 Weatherproofing systems, tape and sealing strip</v>
      </c>
      <c r="B56" s="41" t="str">
        <f t="shared" si="2"/>
        <v>X</v>
      </c>
      <c r="C56" s="41" t="s">
        <v>1</v>
      </c>
      <c r="D56" s="41"/>
      <c r="E56" s="41"/>
      <c r="F56" s="41"/>
      <c r="G56" s="41"/>
      <c r="H56" s="41" t="s">
        <v>1</v>
      </c>
      <c r="I56" s="41"/>
      <c r="J56" s="41"/>
      <c r="K56" s="41"/>
      <c r="L56" s="41"/>
      <c r="M56" s="41"/>
      <c r="N56" s="41"/>
      <c r="O56" s="41"/>
      <c r="Q56" s="50" t="s">
        <v>51</v>
      </c>
      <c r="R56" s="76" t="s">
        <v>378</v>
      </c>
      <c r="S56" s="79" t="s">
        <v>1031</v>
      </c>
      <c r="T56" s="90" t="s">
        <v>1451</v>
      </c>
      <c r="U56" s="127" t="s">
        <v>1920</v>
      </c>
    </row>
    <row r="57" spans="1:21" outlineLevel="2" x14ac:dyDescent="0.35">
      <c r="A57" s="24" t="str">
        <f>IF('User guide'!$B$1="English",R57,IF('User guide'!$B$1="Swedish",Q57,IF('User guide'!$B$1="Norwegian",S57,IF('User guide'!$B$1="Finnish",T57,U57))))</f>
        <v>01401 Underlay felt</v>
      </c>
      <c r="B57" s="38" t="str">
        <f t="shared" si="2"/>
        <v>X</v>
      </c>
      <c r="C57" s="38" t="s">
        <v>1</v>
      </c>
      <c r="D57" s="38"/>
      <c r="E57" s="38"/>
      <c r="F57" s="38"/>
      <c r="G57" s="38"/>
      <c r="H57" s="38" t="s">
        <v>1</v>
      </c>
      <c r="I57" s="38"/>
      <c r="J57" s="38"/>
      <c r="K57" s="38"/>
      <c r="L57" s="38"/>
      <c r="M57" s="38"/>
      <c r="N57" s="38"/>
      <c r="O57" s="38"/>
      <c r="Q57" s="50" t="s">
        <v>52</v>
      </c>
      <c r="R57" s="76" t="s">
        <v>379</v>
      </c>
      <c r="S57" s="80" t="s">
        <v>52</v>
      </c>
      <c r="T57" s="91" t="s">
        <v>2415</v>
      </c>
      <c r="U57" s="127" t="s">
        <v>1921</v>
      </c>
    </row>
    <row r="58" spans="1:21" s="3" customFormat="1" outlineLevel="2" x14ac:dyDescent="0.35">
      <c r="A58" s="24" t="str">
        <f>IF('User guide'!$B$1="English",R58,IF('User guide'!$B$1="Swedish",Q58,IF('User guide'!$B$1="Norwegian",S58,IF('User guide'!$B$1="Finnish",T58,U58))))</f>
        <v xml:space="preserve">01402 Exterior felt </v>
      </c>
      <c r="B58" s="38" t="s">
        <v>334</v>
      </c>
      <c r="C58" s="38" t="s">
        <v>1</v>
      </c>
      <c r="D58" s="38"/>
      <c r="E58" s="38"/>
      <c r="F58" s="38"/>
      <c r="G58" s="38"/>
      <c r="H58" s="38" t="s">
        <v>334</v>
      </c>
      <c r="I58" s="38"/>
      <c r="J58" s="38"/>
      <c r="K58" s="38"/>
      <c r="L58" s="38"/>
      <c r="M58" s="38"/>
      <c r="N58" s="38"/>
      <c r="O58" s="38"/>
      <c r="Q58" s="50" t="s">
        <v>53</v>
      </c>
      <c r="R58" s="76" t="s">
        <v>380</v>
      </c>
      <c r="S58" s="80" t="s">
        <v>1032</v>
      </c>
      <c r="T58" s="91" t="s">
        <v>2416</v>
      </c>
      <c r="U58" s="127" t="s">
        <v>1922</v>
      </c>
    </row>
    <row r="59" spans="1:21" outlineLevel="2" x14ac:dyDescent="0.35">
      <c r="A59" s="24" t="str">
        <f>IF('User guide'!$B$1="English",R59,IF('User guide'!$B$1="Swedish",Q59,IF('User guide'!$B$1="Norwegian",S59,IF('User guide'!$B$1="Finnish",T59,U59))))</f>
        <v xml:space="preserve">01404 Rubber sheeting </v>
      </c>
      <c r="B59" s="38" t="str">
        <f t="shared" si="2"/>
        <v>X</v>
      </c>
      <c r="C59" s="38" t="s">
        <v>1</v>
      </c>
      <c r="D59" s="38"/>
      <c r="E59" s="38"/>
      <c r="F59" s="38"/>
      <c r="G59" s="38"/>
      <c r="H59" s="38" t="s">
        <v>1</v>
      </c>
      <c r="I59" s="38"/>
      <c r="J59" s="38"/>
      <c r="K59" s="38"/>
      <c r="L59" s="38"/>
      <c r="M59" s="38"/>
      <c r="N59" s="38"/>
      <c r="O59" s="38"/>
      <c r="Q59" s="50" t="s">
        <v>54</v>
      </c>
      <c r="R59" s="76" t="s">
        <v>381</v>
      </c>
      <c r="S59" s="80" t="s">
        <v>1033</v>
      </c>
      <c r="T59" s="91" t="s">
        <v>1452</v>
      </c>
      <c r="U59" s="127" t="s">
        <v>1923</v>
      </c>
    </row>
    <row r="60" spans="1:21" outlineLevel="2" x14ac:dyDescent="0.35">
      <c r="A60" s="24" t="str">
        <f>IF('User guide'!$B$1="English",R60,IF('User guide'!$B$1="Swedish",Q60,IF('User guide'!$B$1="Norwegian",S60,IF('User guide'!$B$1="Finnish",T60,U60))))</f>
        <v>01405 Water bar</v>
      </c>
      <c r="B60" s="38" t="str">
        <f t="shared" si="2"/>
        <v>X</v>
      </c>
      <c r="C60" s="38" t="s">
        <v>1</v>
      </c>
      <c r="D60" s="38"/>
      <c r="E60" s="38"/>
      <c r="F60" s="38"/>
      <c r="G60" s="38"/>
      <c r="H60" s="38" t="s">
        <v>1</v>
      </c>
      <c r="I60" s="38"/>
      <c r="J60" s="38"/>
      <c r="K60" s="38"/>
      <c r="L60" s="38"/>
      <c r="M60" s="38"/>
      <c r="N60" s="38"/>
      <c r="O60" s="38"/>
      <c r="Q60" s="50" t="s">
        <v>55</v>
      </c>
      <c r="R60" s="76" t="s">
        <v>382</v>
      </c>
      <c r="S60" s="80" t="s">
        <v>1034</v>
      </c>
      <c r="T60" s="91" t="s">
        <v>1453</v>
      </c>
      <c r="U60" s="127" t="s">
        <v>1034</v>
      </c>
    </row>
    <row r="61" spans="1:21" outlineLevel="2" x14ac:dyDescent="0.35">
      <c r="A61" s="24" t="str">
        <f>IF('User guide'!$B$1="English",R61,IF('User guide'!$B$1="Swedish",Q61,IF('User guide'!$B$1="Norwegian",S61,IF('User guide'!$B$1="Finnish",T61,U61))))</f>
        <v xml:space="preserve">01406 Plastic film </v>
      </c>
      <c r="B61" s="38" t="str">
        <f t="shared" si="2"/>
        <v>X</v>
      </c>
      <c r="C61" s="38" t="s">
        <v>1</v>
      </c>
      <c r="D61" s="38"/>
      <c r="E61" s="38"/>
      <c r="F61" s="38"/>
      <c r="G61" s="38"/>
      <c r="H61" s="38" t="s">
        <v>1</v>
      </c>
      <c r="I61" s="38"/>
      <c r="J61" s="38"/>
      <c r="K61" s="38"/>
      <c r="L61" s="38"/>
      <c r="M61" s="38"/>
      <c r="N61" s="38"/>
      <c r="O61" s="38"/>
      <c r="Q61" s="50" t="s">
        <v>56</v>
      </c>
      <c r="R61" s="76" t="s">
        <v>383</v>
      </c>
      <c r="S61" s="80" t="s">
        <v>56</v>
      </c>
      <c r="T61" s="91" t="s">
        <v>1454</v>
      </c>
      <c r="U61" s="127" t="s">
        <v>56</v>
      </c>
    </row>
    <row r="62" spans="1:21" outlineLevel="2" x14ac:dyDescent="0.35">
      <c r="A62" s="24" t="str">
        <f>IF('User guide'!$B$1="English",R62,IF('User guide'!$B$1="Swedish",Q62,IF('User guide'!$B$1="Norwegian",S62,IF('User guide'!$B$1="Finnish",T62,U62))))</f>
        <v>01407 Tape</v>
      </c>
      <c r="B62" s="38" t="str">
        <f t="shared" si="2"/>
        <v>X</v>
      </c>
      <c r="C62" s="38" t="s">
        <v>1</v>
      </c>
      <c r="D62" s="38"/>
      <c r="E62" s="38"/>
      <c r="F62" s="38"/>
      <c r="G62" s="38"/>
      <c r="H62" s="38" t="s">
        <v>1</v>
      </c>
      <c r="I62" s="38"/>
      <c r="J62" s="38"/>
      <c r="K62" s="38"/>
      <c r="L62" s="38"/>
      <c r="M62" s="38"/>
      <c r="N62" s="38"/>
      <c r="O62" s="38"/>
      <c r="Q62" s="50" t="s">
        <v>57</v>
      </c>
      <c r="R62" s="76" t="s">
        <v>384</v>
      </c>
      <c r="S62" s="80" t="s">
        <v>1035</v>
      </c>
      <c r="T62" s="91" t="s">
        <v>1455</v>
      </c>
      <c r="U62" s="127" t="s">
        <v>1035</v>
      </c>
    </row>
    <row r="63" spans="1:21" outlineLevel="2" x14ac:dyDescent="0.35">
      <c r="A63" s="24" t="str">
        <f>IF('User guide'!$B$1="English",R63,IF('User guide'!$B$1="Swedish",Q63,IF('User guide'!$B$1="Norwegian",S63,IF('User guide'!$B$1="Finnish",T63,U63))))</f>
        <v>01408 Sealing strip</v>
      </c>
      <c r="B63" s="38" t="str">
        <f t="shared" si="2"/>
        <v>X</v>
      </c>
      <c r="C63" s="38" t="s">
        <v>1</v>
      </c>
      <c r="D63" s="38"/>
      <c r="E63" s="38"/>
      <c r="F63" s="38"/>
      <c r="G63" s="38"/>
      <c r="H63" s="38" t="s">
        <v>1</v>
      </c>
      <c r="I63" s="38"/>
      <c r="J63" s="38"/>
      <c r="K63" s="38"/>
      <c r="L63" s="38"/>
      <c r="M63" s="38"/>
      <c r="N63" s="38"/>
      <c r="O63" s="38"/>
      <c r="Q63" s="50" t="s">
        <v>58</v>
      </c>
      <c r="R63" s="76" t="s">
        <v>385</v>
      </c>
      <c r="S63" s="80" t="s">
        <v>1036</v>
      </c>
      <c r="T63" s="91" t="s">
        <v>1456</v>
      </c>
      <c r="U63" s="127" t="s">
        <v>1924</v>
      </c>
    </row>
    <row r="64" spans="1:21" s="3" customFormat="1" ht="87" outlineLevel="2" x14ac:dyDescent="0.35">
      <c r="A64" s="24" t="str">
        <f>IF('User guide'!$B$1="English",R64,IF('User guide'!$B$1="Swedish",Q64,IF('User guide'!$B$1="Norwegian",S64,IF('User guide'!$B$1="Finnish",T64,U64))))</f>
        <v>01409 Weatherproofing systems (foils)</v>
      </c>
      <c r="B64" s="38" t="str">
        <f t="shared" si="2"/>
        <v>X</v>
      </c>
      <c r="C64" s="38" t="s">
        <v>1</v>
      </c>
      <c r="D64" s="38" t="s">
        <v>760</v>
      </c>
      <c r="E64" s="38"/>
      <c r="F64" s="38"/>
      <c r="G64" s="38"/>
      <c r="H64" s="38" t="s">
        <v>334</v>
      </c>
      <c r="I64" s="38"/>
      <c r="J64" s="38"/>
      <c r="K64" s="38"/>
      <c r="L64" s="38"/>
      <c r="M64" s="38"/>
      <c r="N64" s="38"/>
      <c r="O64" s="38"/>
      <c r="Q64" s="50" t="s">
        <v>673</v>
      </c>
      <c r="R64" s="76" t="s">
        <v>883</v>
      </c>
      <c r="S64" s="80" t="s">
        <v>1037</v>
      </c>
      <c r="T64" s="91" t="s">
        <v>1457</v>
      </c>
      <c r="U64" s="127" t="s">
        <v>1925</v>
      </c>
    </row>
    <row r="65" spans="1:21" s="3" customFormat="1" outlineLevel="2" x14ac:dyDescent="0.35">
      <c r="A65" s="24" t="str">
        <f>IF('User guide'!$B$1="English",R65,IF('User guide'!$B$1="Swedish",Q65,IF('User guide'!$B$1="Norwegian",S65,IF('User guide'!$B$1="Finnish",T65,U65))))</f>
        <v>01409 Weatherproofing systems (liquid sealing membrane)</v>
      </c>
      <c r="B65" s="38" t="str">
        <f t="shared" si="2"/>
        <v>X</v>
      </c>
      <c r="C65" s="38" t="s">
        <v>1</v>
      </c>
      <c r="D65" s="38"/>
      <c r="E65" s="38"/>
      <c r="F65" s="38"/>
      <c r="G65" s="38" t="s">
        <v>1</v>
      </c>
      <c r="H65" s="38"/>
      <c r="I65" s="38"/>
      <c r="J65" s="38"/>
      <c r="K65" s="38"/>
      <c r="L65" s="38"/>
      <c r="M65" s="38"/>
      <c r="N65" s="38"/>
      <c r="O65" s="38"/>
      <c r="Q65" s="50" t="s">
        <v>674</v>
      </c>
      <c r="R65" s="76" t="s">
        <v>884</v>
      </c>
      <c r="S65" s="80" t="s">
        <v>1038</v>
      </c>
      <c r="T65" s="91" t="s">
        <v>1458</v>
      </c>
      <c r="U65" s="127" t="s">
        <v>1926</v>
      </c>
    </row>
    <row r="66" spans="1:21" s="3" customFormat="1" outlineLevel="2" x14ac:dyDescent="0.35">
      <c r="A66" s="24" t="str">
        <f>IF('User guide'!$B$1="English",R66,IF('User guide'!$B$1="Swedish",Q66,IF('User guide'!$B$1="Norwegian",S66,IF('User guide'!$B$1="Finnish",T66,U66))))</f>
        <v>Rubber strip</v>
      </c>
      <c r="B66" s="38" t="str">
        <f t="shared" si="2"/>
        <v>X</v>
      </c>
      <c r="C66" s="38" t="s">
        <v>1</v>
      </c>
      <c r="D66" s="38"/>
      <c r="E66" s="38"/>
      <c r="F66" s="38"/>
      <c r="G66" s="38"/>
      <c r="H66" s="38" t="s">
        <v>1</v>
      </c>
      <c r="I66" s="38"/>
      <c r="J66" s="38"/>
      <c r="K66" s="38"/>
      <c r="L66" s="38"/>
      <c r="M66" s="38"/>
      <c r="N66" s="38"/>
      <c r="O66" s="38"/>
      <c r="Q66" s="50" t="s">
        <v>700</v>
      </c>
      <c r="R66" s="76" t="s">
        <v>885</v>
      </c>
      <c r="S66" s="80" t="s">
        <v>700</v>
      </c>
      <c r="T66" s="91" t="s">
        <v>1459</v>
      </c>
      <c r="U66" s="127" t="s">
        <v>1927</v>
      </c>
    </row>
    <row r="67" spans="1:21" s="3" customFormat="1" outlineLevel="2" x14ac:dyDescent="0.35">
      <c r="A67" s="26" t="str">
        <f>IF('User guide'!$B$1="English",R67,IF('User guide'!$B$1="Swedish",Q67,IF('User guide'!$B$1="Norwegian",S67,IF('User guide'!$B$1="Finnish",T67,U67))))</f>
        <v>Fire protection cuffs, Wet room cuffs, Tube cuffs</v>
      </c>
      <c r="B67" s="38" t="s">
        <v>1</v>
      </c>
      <c r="C67" s="38" t="s">
        <v>1</v>
      </c>
      <c r="D67" s="38"/>
      <c r="E67" s="38"/>
      <c r="F67" s="38"/>
      <c r="G67" s="38"/>
      <c r="H67" s="38" t="s">
        <v>1</v>
      </c>
      <c r="I67" s="38"/>
      <c r="J67" s="38"/>
      <c r="K67" s="38"/>
      <c r="L67" s="38"/>
      <c r="M67" s="38"/>
      <c r="N67" s="38"/>
      <c r="O67" s="38"/>
      <c r="Q67" s="50" t="s">
        <v>887</v>
      </c>
      <c r="R67" s="76" t="s">
        <v>886</v>
      </c>
      <c r="S67" s="85" t="s">
        <v>1039</v>
      </c>
      <c r="T67" s="96" t="s">
        <v>1460</v>
      </c>
      <c r="U67" s="127" t="s">
        <v>1928</v>
      </c>
    </row>
    <row r="68" spans="1:21" outlineLevel="1" x14ac:dyDescent="0.35">
      <c r="A68" s="40" t="str">
        <f>IF('User guide'!$B$1="English",R68,IF('User guide'!$B$1="Swedish",Q68,IF('User guide'!$B$1="Norwegian",S68,IF('User guide'!$B$1="Finnish",T68,U68))))</f>
        <v>015 Reinforcement, steel and metal goods</v>
      </c>
      <c r="B68" s="41" t="str">
        <f t="shared" si="2"/>
        <v/>
      </c>
      <c r="C68" s="41"/>
      <c r="D68" s="41"/>
      <c r="E68" s="41"/>
      <c r="F68" s="41"/>
      <c r="G68" s="41"/>
      <c r="H68" s="41"/>
      <c r="I68" s="41"/>
      <c r="J68" s="41"/>
      <c r="K68" s="41"/>
      <c r="L68" s="41"/>
      <c r="M68" s="41"/>
      <c r="N68" s="41"/>
      <c r="O68" s="41"/>
      <c r="Q68" s="50" t="s">
        <v>59</v>
      </c>
      <c r="R68" s="76" t="s">
        <v>386</v>
      </c>
      <c r="S68" s="79" t="s">
        <v>1040</v>
      </c>
      <c r="T68" s="90" t="s">
        <v>1461</v>
      </c>
      <c r="U68" s="127" t="s">
        <v>1929</v>
      </c>
    </row>
    <row r="69" spans="1:21" s="3" customFormat="1" outlineLevel="2" x14ac:dyDescent="0.35">
      <c r="A69" s="24" t="str">
        <f>IF('User guide'!$B$1="English",R69,IF('User guide'!$B$1="Swedish",Q69,IF('User guide'!$B$1="Norwegian",S69,IF('User guide'!$B$1="Finnish",T69,U69))))</f>
        <v xml:space="preserve">01501 Reinforcing steel </v>
      </c>
      <c r="B69" s="38" t="str">
        <f t="shared" si="2"/>
        <v/>
      </c>
      <c r="C69" s="38" t="s">
        <v>1</v>
      </c>
      <c r="D69" s="38"/>
      <c r="E69" s="38"/>
      <c r="F69" s="38"/>
      <c r="G69" s="38"/>
      <c r="H69" s="38"/>
      <c r="I69" s="38"/>
      <c r="J69" s="38"/>
      <c r="K69" s="38"/>
      <c r="L69" s="38"/>
      <c r="M69" s="38"/>
      <c r="N69" s="38"/>
      <c r="O69" s="38"/>
      <c r="Q69" s="50" t="s">
        <v>60</v>
      </c>
      <c r="R69" s="76" t="s">
        <v>387</v>
      </c>
      <c r="S69" s="80" t="s">
        <v>60</v>
      </c>
      <c r="T69" s="91" t="s">
        <v>1462</v>
      </c>
      <c r="U69" s="127" t="s">
        <v>60</v>
      </c>
    </row>
    <row r="70" spans="1:21" s="3" customFormat="1" ht="58" outlineLevel="2" x14ac:dyDescent="0.35">
      <c r="A70" s="24" t="str">
        <f>IF('User guide'!$B$1="English",R70,IF('User guide'!$B$1="Swedish",Q70,IF('User guide'!$B$1="Norwegian",S70,IF('User guide'!$B$1="Finnish",T70,U70))))</f>
        <v>01502 Formwork materials</v>
      </c>
      <c r="B70" s="38" t="s">
        <v>791</v>
      </c>
      <c r="C70" s="38" t="s">
        <v>339</v>
      </c>
      <c r="D70" s="38"/>
      <c r="E70" s="38"/>
      <c r="F70" s="38"/>
      <c r="G70" s="38"/>
      <c r="H70" s="38" t="s">
        <v>791</v>
      </c>
      <c r="I70" s="38"/>
      <c r="J70" s="38"/>
      <c r="K70" s="38"/>
      <c r="L70" s="38"/>
      <c r="M70" s="38" t="s">
        <v>331</v>
      </c>
      <c r="N70" s="38"/>
      <c r="O70" s="38"/>
      <c r="Q70" s="50" t="s">
        <v>728</v>
      </c>
      <c r="R70" s="76" t="s">
        <v>388</v>
      </c>
      <c r="S70" s="80" t="s">
        <v>1041</v>
      </c>
      <c r="T70" s="91" t="s">
        <v>1463</v>
      </c>
      <c r="U70" s="127" t="s">
        <v>1930</v>
      </c>
    </row>
    <row r="71" spans="1:21" s="3" customFormat="1" outlineLevel="2" x14ac:dyDescent="0.35">
      <c r="A71" s="24" t="str">
        <f>IF('User guide'!$B$1="English",R71,IF('User guide'!$B$1="Swedish",Q71,IF('User guide'!$B$1="Norwegian",S71,IF('User guide'!$B$1="Finnish",T71,U71))))</f>
        <v xml:space="preserve">01503 Bar steel </v>
      </c>
      <c r="B71" s="38" t="str">
        <f t="shared" si="2"/>
        <v/>
      </c>
      <c r="C71" s="38" t="s">
        <v>1</v>
      </c>
      <c r="D71" s="38"/>
      <c r="E71" s="38"/>
      <c r="F71" s="38"/>
      <c r="G71" s="38"/>
      <c r="H71" s="38"/>
      <c r="I71" s="38"/>
      <c r="J71" s="38"/>
      <c r="K71" s="38"/>
      <c r="L71" s="38"/>
      <c r="M71" s="38"/>
      <c r="N71" s="38"/>
      <c r="O71" s="38"/>
      <c r="Q71" s="50" t="s">
        <v>61</v>
      </c>
      <c r="R71" s="76" t="s">
        <v>389</v>
      </c>
      <c r="S71" s="80" t="s">
        <v>1042</v>
      </c>
      <c r="T71" s="91" t="s">
        <v>1464</v>
      </c>
      <c r="U71" s="127" t="s">
        <v>1042</v>
      </c>
    </row>
    <row r="72" spans="1:21" s="3" customFormat="1" outlineLevel="2" x14ac:dyDescent="0.35">
      <c r="A72" s="24" t="str">
        <f>IF('User guide'!$B$1="English",R72,IF('User guide'!$B$1="Swedish",Q72,IF('User guide'!$B$1="Norwegian",S72,IF('User guide'!$B$1="Finnish",T72,U72))))</f>
        <v>01504 Girders</v>
      </c>
      <c r="B72" s="38" t="str">
        <f t="shared" si="2"/>
        <v/>
      </c>
      <c r="C72" s="38" t="s">
        <v>1</v>
      </c>
      <c r="D72" s="38"/>
      <c r="E72" s="38"/>
      <c r="F72" s="38"/>
      <c r="G72" s="38"/>
      <c r="H72" s="38"/>
      <c r="I72" s="38"/>
      <c r="J72" s="38"/>
      <c r="K72" s="38"/>
      <c r="L72" s="38"/>
      <c r="M72" s="38"/>
      <c r="N72" s="38"/>
      <c r="O72" s="38"/>
      <c r="Q72" s="50" t="s">
        <v>62</v>
      </c>
      <c r="R72" s="76" t="s">
        <v>390</v>
      </c>
      <c r="S72" s="80" t="s">
        <v>1043</v>
      </c>
      <c r="T72" s="91" t="s">
        <v>1465</v>
      </c>
      <c r="U72" s="127" t="s">
        <v>1931</v>
      </c>
    </row>
    <row r="73" spans="1:21" s="3" customFormat="1" outlineLevel="2" x14ac:dyDescent="0.35">
      <c r="A73" s="24" t="str">
        <f>IF('User guide'!$B$1="English",R73,IF('User guide'!$B$1="Swedish",Q73,IF('User guide'!$B$1="Norwegian",S73,IF('User guide'!$B$1="Finnish",T73,U73))))</f>
        <v>01505 Sheet metal</v>
      </c>
      <c r="B73" s="38" t="str">
        <f t="shared" si="2"/>
        <v/>
      </c>
      <c r="C73" s="38" t="s">
        <v>1</v>
      </c>
      <c r="D73" s="38"/>
      <c r="E73" s="38"/>
      <c r="F73" s="38"/>
      <c r="G73" s="38"/>
      <c r="H73" s="38"/>
      <c r="I73" s="38"/>
      <c r="J73" s="38"/>
      <c r="K73" s="38"/>
      <c r="L73" s="38" t="s">
        <v>756</v>
      </c>
      <c r="M73" s="38"/>
      <c r="N73" s="38"/>
      <c r="O73" s="38"/>
      <c r="Q73" s="50" t="s">
        <v>63</v>
      </c>
      <c r="R73" s="76" t="s">
        <v>391</v>
      </c>
      <c r="S73" s="80" t="s">
        <v>1044</v>
      </c>
      <c r="T73" s="91" t="s">
        <v>1466</v>
      </c>
      <c r="U73" s="127" t="s">
        <v>1932</v>
      </c>
    </row>
    <row r="74" spans="1:21" s="3" customFormat="1" outlineLevel="2" x14ac:dyDescent="0.35">
      <c r="A74" s="24" t="str">
        <f>IF('User guide'!$B$1="English",R74,IF('User guide'!$B$1="Swedish",Q74,IF('User guide'!$B$1="Norwegian",S74,IF('User guide'!$B$1="Finnish",T74,U74))))</f>
        <v xml:space="preserve">01506 Structural hollow sections and industrial piping </v>
      </c>
      <c r="B74" s="38" t="str">
        <f t="shared" si="2"/>
        <v/>
      </c>
      <c r="C74" s="38" t="s">
        <v>1</v>
      </c>
      <c r="D74" s="38"/>
      <c r="E74" s="38"/>
      <c r="F74" s="38"/>
      <c r="G74" s="38"/>
      <c r="H74" s="38"/>
      <c r="I74" s="38"/>
      <c r="J74" s="38"/>
      <c r="K74" s="38"/>
      <c r="L74" s="38"/>
      <c r="M74" s="38"/>
      <c r="N74" s="38"/>
      <c r="O74" s="38"/>
      <c r="Q74" s="50" t="s">
        <v>64</v>
      </c>
      <c r="R74" s="76" t="s">
        <v>392</v>
      </c>
      <c r="S74" s="80" t="s">
        <v>1045</v>
      </c>
      <c r="T74" s="91" t="s">
        <v>1467</v>
      </c>
      <c r="U74" s="127" t="s">
        <v>1045</v>
      </c>
    </row>
    <row r="75" spans="1:21" s="3" customFormat="1" outlineLevel="2" x14ac:dyDescent="0.35">
      <c r="A75" s="24" t="str">
        <f>IF('User guide'!$B$1="English",R75,IF('User guide'!$B$1="Swedish",Q75,IF('User guide'!$B$1="Norwegian",S75,IF('User guide'!$B$1="Finnish",T75,U75))))</f>
        <v xml:space="preserve">01507 Perforated sheet and expanded metal </v>
      </c>
      <c r="B75" s="38" t="str">
        <f t="shared" si="2"/>
        <v/>
      </c>
      <c r="C75" s="38" t="s">
        <v>1</v>
      </c>
      <c r="D75" s="38"/>
      <c r="E75" s="38"/>
      <c r="F75" s="38"/>
      <c r="G75" s="38"/>
      <c r="H75" s="38"/>
      <c r="I75" s="38"/>
      <c r="J75" s="38"/>
      <c r="K75" s="38"/>
      <c r="L75" s="38"/>
      <c r="M75" s="38"/>
      <c r="N75" s="38"/>
      <c r="O75" s="38"/>
      <c r="Q75" s="50" t="s">
        <v>65</v>
      </c>
      <c r="R75" s="76" t="s">
        <v>393</v>
      </c>
      <c r="S75" s="80" t="s">
        <v>1046</v>
      </c>
      <c r="T75" s="91" t="s">
        <v>1468</v>
      </c>
      <c r="U75" s="127" t="s">
        <v>1933</v>
      </c>
    </row>
    <row r="76" spans="1:21" s="3" customFormat="1" outlineLevel="2" x14ac:dyDescent="0.35">
      <c r="A76" s="24" t="str">
        <f>IF('User guide'!$B$1="English",R76,IF('User guide'!$B$1="Swedish",Q76,IF('User guide'!$B$1="Norwegian",S76,IF('User guide'!$B$1="Finnish",T76,U76))))</f>
        <v>01508 Pre-treated steel and plate</v>
      </c>
      <c r="B76" s="38" t="str">
        <f t="shared" si="2"/>
        <v/>
      </c>
      <c r="C76" s="38" t="s">
        <v>1</v>
      </c>
      <c r="D76" s="38"/>
      <c r="E76" s="38"/>
      <c r="F76" s="38"/>
      <c r="G76" s="38"/>
      <c r="H76" s="38"/>
      <c r="I76" s="38"/>
      <c r="J76" s="38"/>
      <c r="K76" s="38"/>
      <c r="L76" s="38"/>
      <c r="M76" s="38"/>
      <c r="N76" s="38"/>
      <c r="O76" s="38"/>
      <c r="Q76" s="50" t="s">
        <v>66</v>
      </c>
      <c r="R76" s="76" t="s">
        <v>394</v>
      </c>
      <c r="S76" s="80" t="s">
        <v>1047</v>
      </c>
      <c r="T76" s="91" t="s">
        <v>1469</v>
      </c>
      <c r="U76" s="127" t="s">
        <v>1934</v>
      </c>
    </row>
    <row r="77" spans="1:21" s="3" customFormat="1" outlineLevel="2" x14ac:dyDescent="0.35">
      <c r="A77" s="24" t="str">
        <f>IF('User guide'!$B$1="English",R77,IF('User guide'!$B$1="Swedish",Q77,IF('User guide'!$B$1="Norwegian",S77,IF('User guide'!$B$1="Finnish",T77,U77))))</f>
        <v xml:space="preserve">01509 Stainless, acid-resistant steel and plate </v>
      </c>
      <c r="B77" s="38" t="str">
        <f t="shared" si="2"/>
        <v/>
      </c>
      <c r="C77" s="38" t="s">
        <v>1</v>
      </c>
      <c r="D77" s="38"/>
      <c r="E77" s="38"/>
      <c r="F77" s="38"/>
      <c r="G77" s="38"/>
      <c r="H77" s="38"/>
      <c r="I77" s="38"/>
      <c r="J77" s="38"/>
      <c r="K77" s="38"/>
      <c r="L77" s="38"/>
      <c r="M77" s="38"/>
      <c r="N77" s="38"/>
      <c r="O77" s="38"/>
      <c r="Q77" s="50" t="s">
        <v>67</v>
      </c>
      <c r="R77" s="76" t="s">
        <v>395</v>
      </c>
      <c r="S77" s="80" t="s">
        <v>1048</v>
      </c>
      <c r="T77" s="91" t="s">
        <v>1470</v>
      </c>
      <c r="U77" s="127" t="s">
        <v>67</v>
      </c>
    </row>
    <row r="78" spans="1:21" s="3" customFormat="1" outlineLevel="2" x14ac:dyDescent="0.35">
      <c r="A78" s="24" t="str">
        <f>IF('User guide'!$B$1="English",R78,IF('User guide'!$B$1="Swedish",Q78,IF('User guide'!$B$1="Norwegian",S78,IF('User guide'!$B$1="Finnish",T78,U78))))</f>
        <v>01510 Metals</v>
      </c>
      <c r="B78" s="38" t="str">
        <f t="shared" si="2"/>
        <v/>
      </c>
      <c r="C78" s="38" t="s">
        <v>1</v>
      </c>
      <c r="D78" s="38"/>
      <c r="E78" s="38"/>
      <c r="F78" s="38"/>
      <c r="G78" s="38"/>
      <c r="H78" s="38"/>
      <c r="I78" s="38"/>
      <c r="J78" s="38"/>
      <c r="K78" s="38"/>
      <c r="L78" s="38" t="s">
        <v>756</v>
      </c>
      <c r="M78" s="38"/>
      <c r="N78" s="38"/>
      <c r="O78" s="38"/>
      <c r="Q78" s="50" t="s">
        <v>68</v>
      </c>
      <c r="R78" s="76" t="s">
        <v>396</v>
      </c>
      <c r="S78" s="80" t="s">
        <v>68</v>
      </c>
      <c r="T78" s="91" t="s">
        <v>1471</v>
      </c>
      <c r="U78" s="127" t="s">
        <v>68</v>
      </c>
    </row>
    <row r="79" spans="1:21" s="3" customFormat="1" outlineLevel="2" x14ac:dyDescent="0.35">
      <c r="A79" s="24" t="str">
        <f>IF('User guide'!$B$1="English",R79,IF('User guide'!$B$1="Swedish",Q79,IF('User guide'!$B$1="Norwegian",S79,IF('User guide'!$B$1="Finnish",T79,U79))))</f>
        <v>01511 Thin-steel sections</v>
      </c>
      <c r="B79" s="38" t="str">
        <f t="shared" si="2"/>
        <v/>
      </c>
      <c r="C79" s="38" t="s">
        <v>1</v>
      </c>
      <c r="D79" s="38"/>
      <c r="E79" s="38"/>
      <c r="F79" s="38"/>
      <c r="G79" s="38"/>
      <c r="H79" s="38"/>
      <c r="I79" s="38"/>
      <c r="J79" s="38"/>
      <c r="K79" s="38"/>
      <c r="L79" s="38"/>
      <c r="M79" s="38"/>
      <c r="N79" s="38"/>
      <c r="O79" s="38"/>
      <c r="Q79" s="50" t="s">
        <v>69</v>
      </c>
      <c r="R79" s="76" t="s">
        <v>397</v>
      </c>
      <c r="S79" s="80" t="s">
        <v>1049</v>
      </c>
      <c r="T79" s="91" t="s">
        <v>1472</v>
      </c>
      <c r="U79" s="127" t="s">
        <v>1935</v>
      </c>
    </row>
    <row r="80" spans="1:21" s="3" customFormat="1" outlineLevel="2" x14ac:dyDescent="0.35">
      <c r="A80" s="24" t="str">
        <f>IF('User guide'!$B$1="English",R80,IF('User guide'!$B$1="Swedish",Q80,IF('User guide'!$B$1="Norwegian",S80,IF('User guide'!$B$1="Finnish",T80,U80))))</f>
        <v xml:space="preserve">01512 Welded mesh reinforcement </v>
      </c>
      <c r="B80" s="38" t="str">
        <f t="shared" si="2"/>
        <v/>
      </c>
      <c r="C80" s="38" t="s">
        <v>1</v>
      </c>
      <c r="D80" s="38"/>
      <c r="E80" s="38"/>
      <c r="F80" s="38"/>
      <c r="G80" s="38"/>
      <c r="H80" s="38"/>
      <c r="I80" s="38"/>
      <c r="J80" s="38"/>
      <c r="K80" s="38"/>
      <c r="L80" s="38"/>
      <c r="M80" s="38"/>
      <c r="N80" s="38"/>
      <c r="O80" s="38"/>
      <c r="Q80" s="50" t="s">
        <v>70</v>
      </c>
      <c r="R80" s="76" t="s">
        <v>398</v>
      </c>
      <c r="S80" s="80" t="s">
        <v>1050</v>
      </c>
      <c r="T80" s="91" t="s">
        <v>1473</v>
      </c>
      <c r="U80" s="127" t="s">
        <v>1936</v>
      </c>
    </row>
    <row r="81" spans="1:21" s="3" customFormat="1" ht="29" outlineLevel="2" x14ac:dyDescent="0.35">
      <c r="A81" s="24" t="str">
        <f>IF('User guide'!$B$1="English",R81,IF('User guide'!$B$1="Swedish",Q81,IF('User guide'!$B$1="Norwegian",S81,IF('User guide'!$B$1="Finnish",T81,U81))))</f>
        <v>01599 Reinforcement, steel and metal goods in general</v>
      </c>
      <c r="B81" s="38" t="str">
        <f t="shared" si="2"/>
        <v/>
      </c>
      <c r="C81" s="38" t="s">
        <v>1</v>
      </c>
      <c r="D81" s="38" t="s">
        <v>2257</v>
      </c>
      <c r="E81" s="38"/>
      <c r="F81" s="38"/>
      <c r="G81" s="38"/>
      <c r="H81" s="38"/>
      <c r="I81" s="38"/>
      <c r="J81" s="38"/>
      <c r="K81" s="38"/>
      <c r="L81" s="38"/>
      <c r="M81" s="38"/>
      <c r="N81" s="38"/>
      <c r="O81" s="38"/>
      <c r="Q81" s="50" t="s">
        <v>71</v>
      </c>
      <c r="R81" s="76" t="s">
        <v>399</v>
      </c>
      <c r="S81" s="80" t="s">
        <v>1051</v>
      </c>
      <c r="T81" s="91" t="s">
        <v>1474</v>
      </c>
      <c r="U81" s="127" t="s">
        <v>1937</v>
      </c>
    </row>
    <row r="82" spans="1:21" outlineLevel="1" x14ac:dyDescent="0.35">
      <c r="A82" s="40" t="str">
        <f>IF('User guide'!$B$1="English",R82,IF('User guide'!$B$1="Swedish",Q82,IF('User guide'!$B$1="Norwegian",S82,IF('User guide'!$B$1="Finnish",T82,U82))))</f>
        <v>016 Roof and wall cladding</v>
      </c>
      <c r="B82" s="41" t="str">
        <f t="shared" si="2"/>
        <v/>
      </c>
      <c r="C82" s="41"/>
      <c r="D82" s="43"/>
      <c r="E82" s="41"/>
      <c r="F82" s="41"/>
      <c r="G82" s="41"/>
      <c r="H82" s="41"/>
      <c r="I82" s="41"/>
      <c r="J82" s="41"/>
      <c r="K82" s="41"/>
      <c r="L82" s="41"/>
      <c r="M82" s="41"/>
      <c r="N82" s="41"/>
      <c r="O82" s="41"/>
      <c r="Q82" s="50" t="s">
        <v>72</v>
      </c>
      <c r="R82" s="76" t="s">
        <v>400</v>
      </c>
      <c r="S82" s="79" t="s">
        <v>1052</v>
      </c>
      <c r="T82" s="90" t="s">
        <v>1475</v>
      </c>
      <c r="U82" s="127" t="s">
        <v>1938</v>
      </c>
    </row>
    <row r="83" spans="1:21" outlineLevel="2" x14ac:dyDescent="0.35">
      <c r="A83" s="24" t="str">
        <f>IF('User guide'!$B$1="English",R83,IF('User guide'!$B$1="Swedish",Q83,IF('User guide'!$B$1="Norwegian",S83,IF('User guide'!$B$1="Finnish",T83,U83))))</f>
        <v xml:space="preserve">01601 Roofing tiles, concrete </v>
      </c>
      <c r="B83" s="38" t="str">
        <f t="shared" si="2"/>
        <v/>
      </c>
      <c r="C83" s="38" t="s">
        <v>1</v>
      </c>
      <c r="D83" s="38"/>
      <c r="E83" s="38"/>
      <c r="F83" s="38"/>
      <c r="G83" s="38"/>
      <c r="H83" s="38"/>
      <c r="I83" s="38"/>
      <c r="J83" s="38"/>
      <c r="K83" s="38"/>
      <c r="L83" s="38"/>
      <c r="M83" s="38"/>
      <c r="N83" s="38"/>
      <c r="O83" s="38"/>
      <c r="Q83" s="50" t="s">
        <v>73</v>
      </c>
      <c r="R83" s="76" t="s">
        <v>401</v>
      </c>
      <c r="S83" s="80" t="s">
        <v>1053</v>
      </c>
      <c r="T83" s="91" t="s">
        <v>1476</v>
      </c>
      <c r="U83" s="127" t="s">
        <v>1939</v>
      </c>
    </row>
    <row r="84" spans="1:21" outlineLevel="2" x14ac:dyDescent="0.35">
      <c r="A84" s="24" t="str">
        <f>IF('User guide'!$B$1="English",R84,IF('User guide'!$B$1="Swedish",Q84,IF('User guide'!$B$1="Norwegian",S84,IF('User guide'!$B$1="Finnish",T84,U84))))</f>
        <v>01602 Roofing sheet</v>
      </c>
      <c r="B84" s="38" t="str">
        <f t="shared" si="2"/>
        <v/>
      </c>
      <c r="C84" s="38" t="s">
        <v>1</v>
      </c>
      <c r="D84" s="38"/>
      <c r="E84" s="38"/>
      <c r="F84" s="38"/>
      <c r="G84" s="38"/>
      <c r="H84" s="38"/>
      <c r="I84" s="38"/>
      <c r="J84" s="38"/>
      <c r="K84" s="38"/>
      <c r="L84" s="38" t="s">
        <v>1</v>
      </c>
      <c r="M84" s="38"/>
      <c r="N84" s="38"/>
      <c r="O84" s="38"/>
      <c r="Q84" s="50" t="s">
        <v>74</v>
      </c>
      <c r="R84" s="76" t="s">
        <v>402</v>
      </c>
      <c r="S84" s="80" t="s">
        <v>1054</v>
      </c>
      <c r="T84" s="91" t="s">
        <v>1477</v>
      </c>
      <c r="U84" s="127" t="s">
        <v>1940</v>
      </c>
    </row>
    <row r="85" spans="1:21" s="3" customFormat="1" outlineLevel="2" x14ac:dyDescent="0.35">
      <c r="A85" s="24" t="str">
        <f>IF('User guide'!$B$1="English",R85,IF('User guide'!$B$1="Swedish",Q85,IF('User guide'!$B$1="Norwegian",S85,IF('User guide'!$B$1="Finnish",T85,U85))))</f>
        <v xml:space="preserve">01603 Patio roofing </v>
      </c>
      <c r="B85" s="38" t="str">
        <f t="shared" si="2"/>
        <v/>
      </c>
      <c r="C85" s="38" t="s">
        <v>1</v>
      </c>
      <c r="D85" s="38"/>
      <c r="E85" s="38"/>
      <c r="F85" s="38"/>
      <c r="G85" s="38"/>
      <c r="H85" s="38"/>
      <c r="I85" s="38"/>
      <c r="J85" s="38"/>
      <c r="K85" s="38"/>
      <c r="L85" s="38"/>
      <c r="M85" s="38"/>
      <c r="N85" s="38"/>
      <c r="O85" s="38"/>
      <c r="Q85" s="50" t="s">
        <v>75</v>
      </c>
      <c r="R85" s="76" t="s">
        <v>403</v>
      </c>
      <c r="S85" s="80" t="s">
        <v>1055</v>
      </c>
      <c r="T85" s="91" t="s">
        <v>2417</v>
      </c>
      <c r="U85" s="127" t="s">
        <v>1941</v>
      </c>
    </row>
    <row r="86" spans="1:21" outlineLevel="2" x14ac:dyDescent="0.35">
      <c r="A86" s="29" t="str">
        <f>IF('User guide'!$B$1="English",R86,IF('User guide'!$B$1="Swedish",Q86,IF('User guide'!$B$1="Norwegian",S86,IF('User guide'!$B$1="Finnish",T86,U86))))</f>
        <v>01604 Asphalt roofing shingles</v>
      </c>
      <c r="B86" s="38" t="str">
        <f t="shared" ref="B86:B100" si="3">IF(OR(ISNUMBER(SEARCH("x",F86)),ISNUMBER(SEARCH("x",G86)),ISNUMBER(SEARCH("x",H86)),ISNUMBER(SEARCH("x",I86)),ISNUMBER(SEARCH("x",K86))),"X","")</f>
        <v/>
      </c>
      <c r="C86" s="38"/>
      <c r="D86" s="38" t="s">
        <v>328</v>
      </c>
      <c r="E86" s="38"/>
      <c r="F86" s="38"/>
      <c r="G86" s="38"/>
      <c r="H86" s="38"/>
      <c r="I86" s="38"/>
      <c r="J86" s="38"/>
      <c r="K86" s="38"/>
      <c r="L86" s="38"/>
      <c r="M86" s="38"/>
      <c r="N86" s="38"/>
      <c r="O86" s="38"/>
      <c r="Q86" s="50" t="s">
        <v>76</v>
      </c>
      <c r="R86" s="76" t="s">
        <v>404</v>
      </c>
      <c r="S86" s="86" t="s">
        <v>1056</v>
      </c>
      <c r="T86" s="97" t="s">
        <v>1478</v>
      </c>
      <c r="U86" s="127" t="s">
        <v>1942</v>
      </c>
    </row>
    <row r="87" spans="1:21" outlineLevel="2" x14ac:dyDescent="0.35">
      <c r="A87" s="29" t="str">
        <f>IF('User guide'!$B$1="English",R87,IF('User guide'!$B$1="Swedish",Q87,IF('User guide'!$B$1="Norwegian",S87,IF('User guide'!$B$1="Finnish",T87,U87))))</f>
        <v>01605 Roofing sheet components</v>
      </c>
      <c r="B87" s="38" t="str">
        <f t="shared" si="3"/>
        <v/>
      </c>
      <c r="C87" s="38"/>
      <c r="D87" s="38" t="s">
        <v>328</v>
      </c>
      <c r="E87" s="38"/>
      <c r="F87" s="38"/>
      <c r="G87" s="38"/>
      <c r="H87" s="38"/>
      <c r="I87" s="38"/>
      <c r="J87" s="38"/>
      <c r="K87" s="38"/>
      <c r="L87" s="38"/>
      <c r="M87" s="38"/>
      <c r="N87" s="38"/>
      <c r="O87" s="38"/>
      <c r="Q87" s="50" t="s">
        <v>77</v>
      </c>
      <c r="R87" s="76" t="s">
        <v>405</v>
      </c>
      <c r="S87" s="86" t="s">
        <v>1057</v>
      </c>
      <c r="T87" s="97" t="s">
        <v>1479</v>
      </c>
      <c r="U87" s="127" t="s">
        <v>1943</v>
      </c>
    </row>
    <row r="88" spans="1:21" outlineLevel="2" x14ac:dyDescent="0.35">
      <c r="A88" s="29" t="str">
        <f>IF('User guide'!$B$1="English",R88,IF('User guide'!$B$1="Swedish",Q88,IF('User guide'!$B$1="Norwegian",S88,IF('User guide'!$B$1="Finnish",T88,U88))))</f>
        <v>01606 Roof and wall safety</v>
      </c>
      <c r="B88" s="38" t="str">
        <f t="shared" si="3"/>
        <v/>
      </c>
      <c r="C88" s="38" t="s">
        <v>1</v>
      </c>
      <c r="D88" s="38"/>
      <c r="E88" s="38"/>
      <c r="F88" s="38"/>
      <c r="G88" s="38"/>
      <c r="H88" s="38"/>
      <c r="I88" s="38"/>
      <c r="J88" s="38"/>
      <c r="K88" s="38"/>
      <c r="L88" s="38"/>
      <c r="M88" s="38"/>
      <c r="N88" s="38"/>
      <c r="O88" s="38"/>
      <c r="Q88" s="50" t="s">
        <v>78</v>
      </c>
      <c r="R88" s="76" t="s">
        <v>406</v>
      </c>
      <c r="S88" s="86" t="s">
        <v>1058</v>
      </c>
      <c r="T88" s="97" t="s">
        <v>1480</v>
      </c>
      <c r="U88" s="127" t="s">
        <v>2163</v>
      </c>
    </row>
    <row r="89" spans="1:21" outlineLevel="1" x14ac:dyDescent="0.35">
      <c r="A89" s="40" t="str">
        <f>IF('User guide'!$B$1="English",R89,IF('User guide'!$B$1="Swedish",Q89,IF('User guide'!$B$1="Norwegian",S89,IF('User guide'!$B$1="Finnish",T89,U89))))</f>
        <v>017 Chemico-technical goods</v>
      </c>
      <c r="B89" s="41" t="str">
        <f t="shared" si="3"/>
        <v/>
      </c>
      <c r="C89" s="41"/>
      <c r="D89" s="41"/>
      <c r="E89" s="41"/>
      <c r="F89" s="41"/>
      <c r="G89" s="41"/>
      <c r="H89" s="41"/>
      <c r="I89" s="41"/>
      <c r="J89" s="41"/>
      <c r="K89" s="41"/>
      <c r="L89" s="41"/>
      <c r="M89" s="41"/>
      <c r="N89" s="41"/>
      <c r="O89" s="41"/>
      <c r="Q89" s="50" t="s">
        <v>79</v>
      </c>
      <c r="R89" s="76" t="s">
        <v>407</v>
      </c>
      <c r="S89" s="79" t="s">
        <v>1059</v>
      </c>
      <c r="T89" s="90" t="s">
        <v>1481</v>
      </c>
      <c r="U89" s="127" t="s">
        <v>1944</v>
      </c>
    </row>
    <row r="90" spans="1:21" outlineLevel="2" x14ac:dyDescent="0.35">
      <c r="A90" s="24" t="str">
        <f>IF('User guide'!$B$1="English",R90,IF('User guide'!$B$1="Swedish",Q90,IF('User guide'!$B$1="Norwegian",S90,IF('User guide'!$B$1="Finnish",T90,U90))))</f>
        <v>01701 Concrete additives</v>
      </c>
      <c r="B90" s="38" t="str">
        <f t="shared" si="3"/>
        <v>X</v>
      </c>
      <c r="C90" s="38" t="s">
        <v>1</v>
      </c>
      <c r="D90" s="38"/>
      <c r="E90" s="38"/>
      <c r="F90" s="38"/>
      <c r="G90" s="38" t="s">
        <v>1</v>
      </c>
      <c r="H90" s="38"/>
      <c r="I90" s="38"/>
      <c r="J90" s="38"/>
      <c r="K90" s="38"/>
      <c r="L90" s="38"/>
      <c r="M90" s="38"/>
      <c r="N90" s="38"/>
      <c r="O90" s="38"/>
      <c r="Q90" s="50" t="s">
        <v>80</v>
      </c>
      <c r="R90" s="76" t="s">
        <v>408</v>
      </c>
      <c r="S90" s="80" t="s">
        <v>1060</v>
      </c>
      <c r="T90" s="91" t="s">
        <v>1482</v>
      </c>
      <c r="U90" s="127" t="s">
        <v>1945</v>
      </c>
    </row>
    <row r="91" spans="1:21" outlineLevel="2" x14ac:dyDescent="0.35">
      <c r="A91" s="24" t="str">
        <f>IF('User guide'!$B$1="English",R91,IF('User guide'!$B$1="Swedish",Q91,IF('User guide'!$B$1="Norwegian",S91,IF('User guide'!$B$1="Finnish",T91,U91))))</f>
        <v>01702 Adhesive</v>
      </c>
      <c r="B91" s="38" t="str">
        <f t="shared" si="3"/>
        <v>X</v>
      </c>
      <c r="C91" s="38" t="s">
        <v>1</v>
      </c>
      <c r="D91" s="38"/>
      <c r="E91" s="38"/>
      <c r="F91" s="38"/>
      <c r="G91" s="38" t="s">
        <v>1</v>
      </c>
      <c r="H91" s="38"/>
      <c r="I91" s="38"/>
      <c r="J91" s="38"/>
      <c r="K91" s="38"/>
      <c r="L91" s="38"/>
      <c r="M91" s="38"/>
      <c r="N91" s="38"/>
      <c r="O91" s="38"/>
      <c r="Q91" s="50" t="s">
        <v>81</v>
      </c>
      <c r="R91" s="76" t="s">
        <v>409</v>
      </c>
      <c r="S91" s="80" t="s">
        <v>81</v>
      </c>
      <c r="T91" s="91" t="s">
        <v>1483</v>
      </c>
      <c r="U91" s="127" t="s">
        <v>81</v>
      </c>
    </row>
    <row r="92" spans="1:21" outlineLevel="2" x14ac:dyDescent="0.35">
      <c r="A92" s="24" t="str">
        <f>IF('User guide'!$B$1="English",R92,IF('User guide'!$B$1="Swedish",Q92,IF('User guide'!$B$1="Norwegian",S92,IF('User guide'!$B$1="Finnish",T92,U92))))</f>
        <v>01703 Jointing mastic</v>
      </c>
      <c r="B92" s="38" t="str">
        <f t="shared" si="3"/>
        <v>X</v>
      </c>
      <c r="C92" s="38" t="s">
        <v>1</v>
      </c>
      <c r="D92" s="38"/>
      <c r="E92" s="38"/>
      <c r="F92" s="38"/>
      <c r="G92" s="38" t="s">
        <v>1</v>
      </c>
      <c r="H92" s="38"/>
      <c r="I92" s="38"/>
      <c r="J92" s="38"/>
      <c r="K92" s="38"/>
      <c r="L92" s="38"/>
      <c r="M92" s="38"/>
      <c r="N92" s="38"/>
      <c r="O92" s="38"/>
      <c r="Q92" s="50" t="s">
        <v>82</v>
      </c>
      <c r="R92" s="76" t="s">
        <v>410</v>
      </c>
      <c r="S92" s="80" t="s">
        <v>1061</v>
      </c>
      <c r="T92" s="91" t="s">
        <v>1484</v>
      </c>
      <c r="U92" s="127" t="s">
        <v>1946</v>
      </c>
    </row>
    <row r="93" spans="1:21" outlineLevel="2" x14ac:dyDescent="0.35">
      <c r="A93" s="24" t="str">
        <f>IF('User guide'!$B$1="English",R93,IF('User guide'!$B$1="Swedish",Q93,IF('User guide'!$B$1="Norwegian",S93,IF('User guide'!$B$1="Finnish",T93,U93))))</f>
        <v>01704 Asphalt and sealants</v>
      </c>
      <c r="B93" s="38" t="str">
        <f t="shared" si="3"/>
        <v>X</v>
      </c>
      <c r="C93" s="38" t="s">
        <v>1</v>
      </c>
      <c r="D93" s="38"/>
      <c r="E93" s="38"/>
      <c r="F93" s="38"/>
      <c r="G93" s="38" t="s">
        <v>1</v>
      </c>
      <c r="H93" s="38"/>
      <c r="I93" s="38"/>
      <c r="J93" s="38"/>
      <c r="K93" s="38"/>
      <c r="L93" s="38"/>
      <c r="M93" s="38"/>
      <c r="N93" s="38"/>
      <c r="O93" s="38"/>
      <c r="Q93" s="50" t="s">
        <v>83</v>
      </c>
      <c r="R93" s="76" t="s">
        <v>411</v>
      </c>
      <c r="S93" s="80" t="s">
        <v>1062</v>
      </c>
      <c r="T93" s="91" t="s">
        <v>1485</v>
      </c>
      <c r="U93" s="127" t="s">
        <v>1947</v>
      </c>
    </row>
    <row r="94" spans="1:21" outlineLevel="2" x14ac:dyDescent="0.35">
      <c r="A94" s="24" t="str">
        <f>IF('User guide'!$B$1="English",R94,IF('User guide'!$B$1="Swedish",Q94,IF('User guide'!$B$1="Norwegian",S94,IF('User guide'!$B$1="Finnish",T94,U94))))</f>
        <v>01705 Putty and filler</v>
      </c>
      <c r="B94" s="38" t="str">
        <f t="shared" si="3"/>
        <v>X</v>
      </c>
      <c r="C94" s="38" t="s">
        <v>1</v>
      </c>
      <c r="D94" s="38"/>
      <c r="E94" s="38"/>
      <c r="F94" s="38"/>
      <c r="G94" s="38" t="s">
        <v>1</v>
      </c>
      <c r="H94" s="38"/>
      <c r="I94" s="38"/>
      <c r="J94" s="38"/>
      <c r="K94" s="38"/>
      <c r="L94" s="38"/>
      <c r="M94" s="38"/>
      <c r="N94" s="38"/>
      <c r="O94" s="38"/>
      <c r="Q94" s="50" t="s">
        <v>84</v>
      </c>
      <c r="R94" s="76" t="s">
        <v>412</v>
      </c>
      <c r="S94" s="80" t="s">
        <v>1063</v>
      </c>
      <c r="T94" s="91" t="s">
        <v>1486</v>
      </c>
      <c r="U94" s="127" t="s">
        <v>1948</v>
      </c>
    </row>
    <row r="95" spans="1:21" s="3" customFormat="1" outlineLevel="1" x14ac:dyDescent="0.35">
      <c r="A95" s="40" t="str">
        <f>IF('User guide'!$B$1="English",R95,IF('User guide'!$B$1="Swedish",Q95,IF('User guide'!$B$1="Norwegian",S95,IF('User guide'!$B$1="Finnish",T95,U95))))</f>
        <v>018 Subfloor system</v>
      </c>
      <c r="B95" s="41" t="str">
        <f t="shared" si="3"/>
        <v/>
      </c>
      <c r="C95" s="41"/>
      <c r="D95" s="41"/>
      <c r="E95" s="41"/>
      <c r="F95" s="41"/>
      <c r="G95" s="41"/>
      <c r="H95" s="41"/>
      <c r="I95" s="41"/>
      <c r="J95" s="41"/>
      <c r="K95" s="41"/>
      <c r="L95" s="41"/>
      <c r="M95" s="41"/>
      <c r="N95" s="41"/>
      <c r="O95" s="41"/>
      <c r="Q95" s="50" t="s">
        <v>86</v>
      </c>
      <c r="R95" s="76" t="s">
        <v>413</v>
      </c>
      <c r="S95" s="79" t="s">
        <v>1064</v>
      </c>
      <c r="T95" s="90" t="s">
        <v>1487</v>
      </c>
      <c r="U95" s="127" t="s">
        <v>1064</v>
      </c>
    </row>
    <row r="96" spans="1:21" s="3" customFormat="1" outlineLevel="2" x14ac:dyDescent="0.35">
      <c r="A96" s="24" t="str">
        <f>IF('User guide'!$B$1="English",R96,IF('User guide'!$B$1="Swedish",Q96,IF('User guide'!$B$1="Norwegian",S96,IF('User guide'!$B$1="Finnish",T96,U96))))</f>
        <v>01801 Subfloor system (wood)</v>
      </c>
      <c r="B96" s="38" t="str">
        <f t="shared" si="3"/>
        <v>X</v>
      </c>
      <c r="C96" s="38" t="s">
        <v>1</v>
      </c>
      <c r="D96" s="38"/>
      <c r="E96" s="38"/>
      <c r="F96" s="38" t="s">
        <v>675</v>
      </c>
      <c r="G96" s="38"/>
      <c r="H96" s="38"/>
      <c r="I96" s="38"/>
      <c r="J96" s="38"/>
      <c r="K96" s="38"/>
      <c r="L96" s="38"/>
      <c r="M96" s="38" t="s">
        <v>1</v>
      </c>
      <c r="N96" s="38"/>
      <c r="O96" s="38"/>
      <c r="Q96" s="50" t="s">
        <v>665</v>
      </c>
      <c r="R96" s="76" t="s">
        <v>891</v>
      </c>
      <c r="S96" s="80" t="s">
        <v>1065</v>
      </c>
      <c r="T96" s="91" t="s">
        <v>1488</v>
      </c>
      <c r="U96" s="127" t="s">
        <v>1949</v>
      </c>
    </row>
    <row r="97" spans="1:21" outlineLevel="1" x14ac:dyDescent="0.35">
      <c r="A97" s="40" t="str">
        <f>IF('User guide'!$B$1="English",R97,IF('User guide'!$B$1="Swedish",Q97,IF('User guide'!$B$1="Norwegian",S97,IF('User guide'!$B$1="Finnish",T97,U97))))</f>
        <v xml:space="preserve">019 Home remodelling </v>
      </c>
      <c r="B97" s="41" t="str">
        <f t="shared" si="3"/>
        <v/>
      </c>
      <c r="C97" s="41"/>
      <c r="D97" s="41"/>
      <c r="E97" s="41"/>
      <c r="F97" s="41"/>
      <c r="G97" s="41"/>
      <c r="H97" s="41"/>
      <c r="I97" s="41"/>
      <c r="J97" s="41"/>
      <c r="K97" s="41"/>
      <c r="L97" s="41"/>
      <c r="M97" s="41"/>
      <c r="N97" s="41"/>
      <c r="O97" s="41"/>
      <c r="Q97" s="50" t="s">
        <v>87</v>
      </c>
      <c r="R97" s="76" t="s">
        <v>414</v>
      </c>
      <c r="S97" s="79" t="s">
        <v>1066</v>
      </c>
      <c r="T97" s="90" t="s">
        <v>1489</v>
      </c>
      <c r="U97" s="127" t="s">
        <v>1066</v>
      </c>
    </row>
    <row r="98" spans="1:21" outlineLevel="2" x14ac:dyDescent="0.35">
      <c r="A98" s="24" t="str">
        <f>IF('User guide'!$B$1="English",R98,IF('User guide'!$B$1="Swedish",Q98,IF('User guide'!$B$1="Norwegian",S98,IF('User guide'!$B$1="Finnish",T98,U98))))</f>
        <v>01901 Rainwater system</v>
      </c>
      <c r="B98" s="38" t="str">
        <f t="shared" si="3"/>
        <v/>
      </c>
      <c r="C98" s="38" t="s">
        <v>1</v>
      </c>
      <c r="D98" s="38"/>
      <c r="E98" s="38"/>
      <c r="F98" s="38"/>
      <c r="G98" s="38"/>
      <c r="H98" s="38"/>
      <c r="I98" s="38"/>
      <c r="J98" s="38"/>
      <c r="K98" s="38"/>
      <c r="L98" s="38" t="s">
        <v>1</v>
      </c>
      <c r="M98" s="38"/>
      <c r="N98" s="38"/>
      <c r="O98" s="38"/>
      <c r="Q98" s="50" t="s">
        <v>88</v>
      </c>
      <c r="R98" s="76" t="s">
        <v>415</v>
      </c>
      <c r="S98" s="80" t="s">
        <v>1067</v>
      </c>
      <c r="T98" s="91" t="s">
        <v>1490</v>
      </c>
      <c r="U98" s="127" t="s">
        <v>1950</v>
      </c>
    </row>
    <row r="99" spans="1:21" ht="29" outlineLevel="2" x14ac:dyDescent="0.35">
      <c r="A99" s="24" t="str">
        <f>IF('User guide'!$B$1="English",R99,IF('User guide'!$B$1="Swedish",Q99,IF('User guide'!$B$1="Norwegian",S99,IF('User guide'!$B$1="Finnish",T99,U99))))</f>
        <v xml:space="preserve">01904 Concrete stairs </v>
      </c>
      <c r="B99" s="38" t="s">
        <v>336</v>
      </c>
      <c r="C99" s="38" t="s">
        <v>1</v>
      </c>
      <c r="D99" s="38" t="s">
        <v>694</v>
      </c>
      <c r="E99" s="38"/>
      <c r="F99" s="38"/>
      <c r="G99" s="38" t="s">
        <v>336</v>
      </c>
      <c r="H99" s="38"/>
      <c r="I99" s="38"/>
      <c r="J99" s="38"/>
      <c r="K99" s="38"/>
      <c r="L99" s="38"/>
      <c r="M99" s="38"/>
      <c r="N99" s="38"/>
      <c r="O99" s="38"/>
      <c r="Q99" s="50" t="s">
        <v>89</v>
      </c>
      <c r="R99" s="76" t="s">
        <v>416</v>
      </c>
      <c r="S99" s="80" t="s">
        <v>1068</v>
      </c>
      <c r="T99" s="91" t="s">
        <v>1491</v>
      </c>
      <c r="U99" s="127" t="s">
        <v>1951</v>
      </c>
    </row>
    <row r="100" spans="1:21" outlineLevel="2" x14ac:dyDescent="0.35">
      <c r="A100" s="24" t="str">
        <f>IF('User guide'!$B$1="English",R100,IF('User guide'!$B$1="Swedish",Q100,IF('User guide'!$B$1="Norwegian",S100,IF('User guide'!$B$1="Finnish",T100,U100))))</f>
        <v>Surface-treated indoor staircase in wood</v>
      </c>
      <c r="B100" s="38" t="str">
        <f t="shared" si="3"/>
        <v>X</v>
      </c>
      <c r="C100" s="38" t="s">
        <v>1</v>
      </c>
      <c r="D100" s="38"/>
      <c r="E100" s="38"/>
      <c r="F100" s="38" t="s">
        <v>1</v>
      </c>
      <c r="G100" s="38" t="s">
        <v>1</v>
      </c>
      <c r="H100" s="38"/>
      <c r="I100" s="38" t="s">
        <v>1</v>
      </c>
      <c r="J100" s="38"/>
      <c r="K100" s="38"/>
      <c r="L100" s="38"/>
      <c r="M100" s="38" t="s">
        <v>1</v>
      </c>
      <c r="N100" s="38"/>
      <c r="O100" s="38"/>
      <c r="Q100" s="50" t="s">
        <v>669</v>
      </c>
      <c r="R100" s="76" t="s">
        <v>892</v>
      </c>
      <c r="S100" s="80" t="s">
        <v>1069</v>
      </c>
      <c r="T100" s="91" t="s">
        <v>1492</v>
      </c>
      <c r="U100" s="127" t="s">
        <v>1952</v>
      </c>
    </row>
    <row r="101" spans="1:21" outlineLevel="2" x14ac:dyDescent="0.35">
      <c r="A101" s="24" t="str">
        <f>IF('User guide'!$B$1="English",R101,IF('User guide'!$B$1="Swedish",Q101,IF('User guide'!$B$1="Norwegian",S101,IF('User guide'!$B$1="Finnish",T101,U101))))</f>
        <v>Wind stairs and hatch</v>
      </c>
      <c r="B101" s="38" t="s">
        <v>1</v>
      </c>
      <c r="C101" s="38" t="s">
        <v>1</v>
      </c>
      <c r="D101" s="38"/>
      <c r="E101" s="38"/>
      <c r="F101" s="38" t="s">
        <v>1</v>
      </c>
      <c r="G101" s="38"/>
      <c r="H101" s="38"/>
      <c r="I101" s="38"/>
      <c r="J101" s="38"/>
      <c r="K101" s="38"/>
      <c r="L101" s="38"/>
      <c r="M101" s="38" t="s">
        <v>1</v>
      </c>
      <c r="N101" s="38"/>
      <c r="O101" s="38"/>
      <c r="Q101" s="50" t="s">
        <v>736</v>
      </c>
      <c r="R101" s="76" t="s">
        <v>893</v>
      </c>
      <c r="S101" s="80" t="s">
        <v>1070</v>
      </c>
      <c r="T101" s="91" t="s">
        <v>1493</v>
      </c>
      <c r="U101" s="127" t="s">
        <v>1953</v>
      </c>
    </row>
    <row r="102" spans="1:21" outlineLevel="2" x14ac:dyDescent="0.35">
      <c r="A102" s="24" t="str">
        <f>IF('User guide'!$B$1="English",R102,IF('User guide'!$B$1="Swedish",Q102,IF('User guide'!$B$1="Norwegian",S102,IF('User guide'!$B$1="Finnish",T102,U102))))</f>
        <v xml:space="preserve">01905 Rubbish, inspection, cleaning and smoke lids/hatches/covers </v>
      </c>
      <c r="B102" s="38" t="str">
        <f t="shared" ref="B102:B124" si="4">IF(OR(ISNUMBER(SEARCH("x",F102)),ISNUMBER(SEARCH("x",G102)),ISNUMBER(SEARCH("x",H102)),ISNUMBER(SEARCH("x",I102)),ISNUMBER(SEARCH("x",K102))),"X","")</f>
        <v/>
      </c>
      <c r="C102" s="38"/>
      <c r="D102" s="38" t="s">
        <v>328</v>
      </c>
      <c r="E102" s="38"/>
      <c r="F102" s="38"/>
      <c r="G102" s="38"/>
      <c r="H102" s="38"/>
      <c r="I102" s="38"/>
      <c r="J102" s="38"/>
      <c r="K102" s="38"/>
      <c r="L102" s="38"/>
      <c r="M102" s="38"/>
      <c r="N102" s="38"/>
      <c r="O102" s="38"/>
      <c r="Q102" s="50" t="s">
        <v>90</v>
      </c>
      <c r="R102" s="76" t="s">
        <v>417</v>
      </c>
      <c r="S102" s="80" t="s">
        <v>1071</v>
      </c>
      <c r="T102" s="91" t="s">
        <v>1494</v>
      </c>
      <c r="U102" s="127" t="s">
        <v>1954</v>
      </c>
    </row>
    <row r="103" spans="1:21" outlineLevel="2" x14ac:dyDescent="0.35">
      <c r="A103" s="24" t="str">
        <f>IF('User guide'!$B$1="English",R103,IF('User guide'!$B$1="Swedish",Q103,IF('User guide'!$B$1="Norwegian",S103,IF('User guide'!$B$1="Finnish",T103,U103))))</f>
        <v xml:space="preserve">01907 Floor gratings and steel staircases </v>
      </c>
      <c r="B103" s="38" t="str">
        <f t="shared" si="4"/>
        <v/>
      </c>
      <c r="C103" s="38" t="s">
        <v>1</v>
      </c>
      <c r="D103" s="38"/>
      <c r="E103" s="38"/>
      <c r="F103" s="38"/>
      <c r="G103" s="38"/>
      <c r="H103" s="38"/>
      <c r="I103" s="38"/>
      <c r="J103" s="38"/>
      <c r="K103" s="38"/>
      <c r="L103" s="38"/>
      <c r="M103" s="38"/>
      <c r="N103" s="38"/>
      <c r="O103" s="38"/>
      <c r="Q103" s="50" t="s">
        <v>91</v>
      </c>
      <c r="R103" s="76" t="s">
        <v>418</v>
      </c>
      <c r="S103" s="80" t="s">
        <v>1072</v>
      </c>
      <c r="T103" s="91" t="s">
        <v>1495</v>
      </c>
      <c r="U103" s="127" t="s">
        <v>1955</v>
      </c>
    </row>
    <row r="104" spans="1:21" outlineLevel="2" x14ac:dyDescent="0.35">
      <c r="A104" s="25" t="str">
        <f>IF('User guide'!$B$1="English",R104,IF('User guide'!$B$1="Swedish",Q104,IF('User guide'!$B$1="Norwegian",S104,IF('User guide'!$B$1="Finnish",T104,U104))))</f>
        <v xml:space="preserve">01908 Chimneys, lining and lagging </v>
      </c>
      <c r="B104" s="38" t="str">
        <f t="shared" si="4"/>
        <v/>
      </c>
      <c r="C104" s="38" t="s">
        <v>1</v>
      </c>
      <c r="D104" s="38"/>
      <c r="E104" s="38"/>
      <c r="F104" s="38"/>
      <c r="G104" s="38"/>
      <c r="H104" s="38"/>
      <c r="I104" s="38"/>
      <c r="J104" s="38"/>
      <c r="K104" s="38"/>
      <c r="L104" s="38"/>
      <c r="M104" s="38"/>
      <c r="N104" s="38"/>
      <c r="O104" s="38"/>
      <c r="Q104" s="50" t="s">
        <v>92</v>
      </c>
      <c r="R104" s="76" t="s">
        <v>419</v>
      </c>
      <c r="S104" s="79" t="s">
        <v>1073</v>
      </c>
      <c r="T104" s="90" t="s">
        <v>1496</v>
      </c>
      <c r="U104" s="127" t="s">
        <v>1956</v>
      </c>
    </row>
    <row r="105" spans="1:21" outlineLevel="2" x14ac:dyDescent="0.35">
      <c r="A105" s="25" t="str">
        <f>IF('User guide'!$B$1="English",R105,IF('User guide'!$B$1="Swedish",Q105,IF('User guide'!$B$1="Norwegian",S105,IF('User guide'!$B$1="Finnish",T105,U105))))</f>
        <v>01909 Sheet metal flashing</v>
      </c>
      <c r="B105" s="38" t="str">
        <f t="shared" si="4"/>
        <v/>
      </c>
      <c r="C105" s="38"/>
      <c r="D105" s="38" t="s">
        <v>328</v>
      </c>
      <c r="E105" s="38"/>
      <c r="F105" s="38"/>
      <c r="G105" s="38"/>
      <c r="H105" s="38"/>
      <c r="I105" s="38"/>
      <c r="J105" s="38"/>
      <c r="K105" s="38"/>
      <c r="L105" s="38"/>
      <c r="M105" s="38"/>
      <c r="N105" s="38"/>
      <c r="O105" s="38"/>
      <c r="Q105" s="50" t="s">
        <v>93</v>
      </c>
      <c r="R105" s="76" t="s">
        <v>420</v>
      </c>
      <c r="S105" s="79" t="s">
        <v>1074</v>
      </c>
      <c r="T105" s="90" t="s">
        <v>1497</v>
      </c>
      <c r="U105" s="127" t="s">
        <v>1957</v>
      </c>
    </row>
    <row r="106" spans="1:21" ht="60.75" customHeight="1" outlineLevel="2" x14ac:dyDescent="0.35">
      <c r="A106" s="25" t="str">
        <f>IF('User guide'!$B$1="English",R106,IF('User guide'!$B$1="Swedish",Q106,IF('User guide'!$B$1="Norwegian",S106,IF('User guide'!$B$1="Finnish",T106,U106))))</f>
        <v>01910 Wood composites</v>
      </c>
      <c r="B106" s="38" t="str">
        <f t="shared" si="4"/>
        <v>X</v>
      </c>
      <c r="C106" s="38" t="s">
        <v>1</v>
      </c>
      <c r="D106" s="38" t="s">
        <v>2442</v>
      </c>
      <c r="E106" s="38"/>
      <c r="F106" s="38"/>
      <c r="G106" s="38"/>
      <c r="H106" s="38" t="s">
        <v>1</v>
      </c>
      <c r="I106" s="38"/>
      <c r="J106" s="38"/>
      <c r="K106" s="38"/>
      <c r="L106" s="38"/>
      <c r="M106" s="38" t="s">
        <v>1</v>
      </c>
      <c r="N106" s="38"/>
      <c r="O106" s="38"/>
      <c r="Q106" s="50" t="s">
        <v>94</v>
      </c>
      <c r="R106" s="76" t="s">
        <v>421</v>
      </c>
      <c r="S106" s="79" t="s">
        <v>1075</v>
      </c>
      <c r="T106" s="90" t="s">
        <v>1498</v>
      </c>
      <c r="U106" s="127" t="s">
        <v>1958</v>
      </c>
    </row>
    <row r="107" spans="1:21" ht="29" outlineLevel="2" x14ac:dyDescent="0.35">
      <c r="A107" s="25" t="str">
        <f>IF('User guide'!$B$1="English",R107,IF('User guide'!$B$1="Swedish",Q107,IF('User guide'!$B$1="Norwegian",S107,IF('User guide'!$B$1="Finnish",T107,U107))))</f>
        <v>Other facade panels (cement, fiberglass, plaster, papperboard)</v>
      </c>
      <c r="B107" s="38" t="str">
        <f t="shared" si="4"/>
        <v>X</v>
      </c>
      <c r="C107" s="38" t="s">
        <v>1</v>
      </c>
      <c r="D107" s="38" t="s">
        <v>754</v>
      </c>
      <c r="E107" s="38"/>
      <c r="F107" s="38"/>
      <c r="G107" s="38"/>
      <c r="H107" s="38" t="s">
        <v>751</v>
      </c>
      <c r="I107" s="38"/>
      <c r="J107" s="38"/>
      <c r="K107" s="38"/>
      <c r="L107" s="38" t="s">
        <v>1</v>
      </c>
      <c r="M107" s="38"/>
      <c r="N107" s="38"/>
      <c r="O107" s="38"/>
      <c r="Q107" s="50" t="s">
        <v>750</v>
      </c>
      <c r="R107" s="76" t="s">
        <v>894</v>
      </c>
      <c r="S107" s="79" t="s">
        <v>1076</v>
      </c>
      <c r="T107" s="90" t="s">
        <v>1499</v>
      </c>
      <c r="U107" s="127" t="s">
        <v>1959</v>
      </c>
    </row>
    <row r="108" spans="1:21" ht="15.5" x14ac:dyDescent="0.35">
      <c r="A108" s="44" t="str">
        <f>IF('User guide'!$B$1="English",R108,IF('User guide'!$B$1="Swedish",Q108,IF('User guide'!$B$1="Norwegian",S108,IF('User guide'!$B$1="Finnish",T108,U108))))</f>
        <v xml:space="preserve">02 Timber products </v>
      </c>
      <c r="B108" s="41" t="str">
        <f t="shared" si="4"/>
        <v/>
      </c>
      <c r="C108" s="41"/>
      <c r="D108" s="41" t="s">
        <v>695</v>
      </c>
      <c r="E108" s="41"/>
      <c r="F108" s="41"/>
      <c r="G108" s="41"/>
      <c r="H108" s="41"/>
      <c r="I108" s="41"/>
      <c r="J108" s="41"/>
      <c r="K108" s="41"/>
      <c r="L108" s="41"/>
      <c r="M108" s="41"/>
      <c r="N108" s="41"/>
      <c r="O108" s="41"/>
      <c r="Q108" s="50" t="s">
        <v>95</v>
      </c>
      <c r="R108" s="76" t="s">
        <v>422</v>
      </c>
      <c r="S108" s="79" t="s">
        <v>1077</v>
      </c>
      <c r="T108" s="90" t="s">
        <v>1500</v>
      </c>
      <c r="U108" s="127" t="s">
        <v>1960</v>
      </c>
    </row>
    <row r="109" spans="1:21" outlineLevel="1" x14ac:dyDescent="0.35">
      <c r="A109" s="45" t="str">
        <f>IF('User guide'!$B$1="English",R109,IF('User guide'!$B$1="Swedish",Q109,IF('User guide'!$B$1="Norwegian",S109,IF('User guide'!$B$1="Finnish",T109,U109))))</f>
        <v>020 Timber goods</v>
      </c>
      <c r="B109" s="41" t="str">
        <f t="shared" si="4"/>
        <v/>
      </c>
      <c r="C109" s="41"/>
      <c r="D109" s="41"/>
      <c r="E109" s="41"/>
      <c r="F109" s="41"/>
      <c r="G109" s="41"/>
      <c r="H109" s="41"/>
      <c r="I109" s="41"/>
      <c r="J109" s="41"/>
      <c r="K109" s="41"/>
      <c r="L109" s="41"/>
      <c r="M109" s="41"/>
      <c r="N109" s="41"/>
      <c r="O109" s="41"/>
      <c r="Q109" s="50" t="s">
        <v>96</v>
      </c>
      <c r="R109" s="76" t="s">
        <v>423</v>
      </c>
      <c r="S109" s="80" t="s">
        <v>1078</v>
      </c>
      <c r="T109" s="91" t="s">
        <v>1501</v>
      </c>
      <c r="U109" s="127" t="s">
        <v>1961</v>
      </c>
    </row>
    <row r="110" spans="1:21" outlineLevel="2" x14ac:dyDescent="0.35">
      <c r="A110" s="25" t="str">
        <f>IF('User guide'!$B$1="English",R110,IF('User guide'!$B$1="Swedish",Q110,IF('User guide'!$B$1="Norwegian",S110,IF('User guide'!$B$1="Finnish",T110,U110))))</f>
        <v>02002 Sawn spars</v>
      </c>
      <c r="B110" s="38" t="str">
        <f t="shared" si="4"/>
        <v/>
      </c>
      <c r="C110" s="38" t="s">
        <v>1</v>
      </c>
      <c r="D110" s="38"/>
      <c r="E110" s="38"/>
      <c r="F110" s="38"/>
      <c r="G110" s="38"/>
      <c r="H110" s="38"/>
      <c r="I110" s="38"/>
      <c r="J110" s="38"/>
      <c r="K110" s="38"/>
      <c r="L110" s="38"/>
      <c r="M110" s="38" t="s">
        <v>1</v>
      </c>
      <c r="N110" s="38" t="s">
        <v>1</v>
      </c>
      <c r="O110" s="38"/>
      <c r="Q110" s="50" t="s">
        <v>97</v>
      </c>
      <c r="R110" s="76" t="s">
        <v>424</v>
      </c>
      <c r="S110" s="79" t="s">
        <v>1079</v>
      </c>
      <c r="T110" s="90" t="s">
        <v>1502</v>
      </c>
      <c r="U110" s="127" t="s">
        <v>1962</v>
      </c>
    </row>
    <row r="111" spans="1:21" ht="43.5" outlineLevel="2" x14ac:dyDescent="0.35">
      <c r="A111" s="25" t="str">
        <f>IF('User guide'!$B$1="English",R111,IF('User guide'!$B$1="Swedish",Q111,IF('User guide'!$B$1="Norwegian",S111,IF('User guide'!$B$1="Finnish",T111,U111))))</f>
        <v xml:space="preserve">02003 Timber planed to size </v>
      </c>
      <c r="B111" s="38" t="str">
        <f t="shared" si="4"/>
        <v/>
      </c>
      <c r="C111" s="38" t="s">
        <v>1</v>
      </c>
      <c r="D111" s="38"/>
      <c r="E111" s="38"/>
      <c r="F111" s="38"/>
      <c r="G111" s="38"/>
      <c r="H111" s="38"/>
      <c r="I111" s="38"/>
      <c r="J111" s="38"/>
      <c r="K111" s="38"/>
      <c r="L111" s="38"/>
      <c r="M111" s="38" t="s">
        <v>1</v>
      </c>
      <c r="N111" s="110" t="s">
        <v>1390</v>
      </c>
      <c r="O111" s="38"/>
      <c r="Q111" s="50" t="s">
        <v>98</v>
      </c>
      <c r="R111" s="76" t="s">
        <v>425</v>
      </c>
      <c r="S111" s="79" t="s">
        <v>1080</v>
      </c>
      <c r="T111" s="90" t="s">
        <v>1503</v>
      </c>
      <c r="U111" s="127" t="s">
        <v>1963</v>
      </c>
    </row>
    <row r="112" spans="1:21" outlineLevel="2" x14ac:dyDescent="0.35">
      <c r="A112" s="25" t="str">
        <f>IF('User guide'!$B$1="English",R112,IF('User guide'!$B$1="Swedish",Q112,IF('User guide'!$B$1="Norwegian",S112,IF('User guide'!$B$1="Finnish",T112,U112))))</f>
        <v>02004 Tongue and groove sub-flooring</v>
      </c>
      <c r="B112" s="38" t="str">
        <f t="shared" si="4"/>
        <v/>
      </c>
      <c r="C112" s="38" t="s">
        <v>1</v>
      </c>
      <c r="D112" s="38"/>
      <c r="E112" s="38"/>
      <c r="F112" s="38"/>
      <c r="G112" s="38"/>
      <c r="H112" s="38"/>
      <c r="I112" s="38"/>
      <c r="J112" s="38"/>
      <c r="K112" s="38"/>
      <c r="L112" s="38"/>
      <c r="M112" s="38" t="s">
        <v>1</v>
      </c>
      <c r="N112" s="38" t="s">
        <v>1</v>
      </c>
      <c r="O112" s="38"/>
      <c r="Q112" s="50" t="s">
        <v>99</v>
      </c>
      <c r="R112" s="76" t="s">
        <v>426</v>
      </c>
      <c r="S112" s="79" t="s">
        <v>1081</v>
      </c>
      <c r="T112" s="90" t="s">
        <v>1504</v>
      </c>
      <c r="U112" s="127" t="s">
        <v>1964</v>
      </c>
    </row>
    <row r="113" spans="1:21" outlineLevel="2" x14ac:dyDescent="0.35">
      <c r="A113" s="25" t="str">
        <f>IF('User guide'!$B$1="English",R113,IF('User guide'!$B$1="Swedish",Q113,IF('User guide'!$B$1="Norwegian",S113,IF('User guide'!$B$1="Finnish",T113,U113))))</f>
        <v xml:space="preserve">02005 Tongue and groove sub-flooring, end-matched </v>
      </c>
      <c r="B113" s="38" t="str">
        <f t="shared" si="4"/>
        <v/>
      </c>
      <c r="C113" s="38" t="s">
        <v>1</v>
      </c>
      <c r="D113" s="38"/>
      <c r="E113" s="38"/>
      <c r="F113" s="38"/>
      <c r="G113" s="38"/>
      <c r="H113" s="38"/>
      <c r="I113" s="38"/>
      <c r="J113" s="38"/>
      <c r="K113" s="38"/>
      <c r="L113" s="38"/>
      <c r="M113" s="38" t="s">
        <v>1</v>
      </c>
      <c r="N113" s="38" t="s">
        <v>1</v>
      </c>
      <c r="O113" s="38"/>
      <c r="Q113" s="50" t="s">
        <v>100</v>
      </c>
      <c r="R113" s="76" t="s">
        <v>427</v>
      </c>
      <c r="S113" s="79" t="s">
        <v>1082</v>
      </c>
      <c r="T113" s="90" t="s">
        <v>1505</v>
      </c>
      <c r="U113" s="127" t="s">
        <v>1965</v>
      </c>
    </row>
    <row r="114" spans="1:21" outlineLevel="2" x14ac:dyDescent="0.35">
      <c r="A114" s="25" t="str">
        <f>IF('User guide'!$B$1="English",R114,IF('User guide'!$B$1="Swedish",Q114,IF('User guide'!$B$1="Norwegian",S114,IF('User guide'!$B$1="Finnish",T114,U114))))</f>
        <v>02006 Dressed boards</v>
      </c>
      <c r="B114" s="38" t="str">
        <f t="shared" si="4"/>
        <v/>
      </c>
      <c r="C114" s="38" t="s">
        <v>1</v>
      </c>
      <c r="D114" s="38"/>
      <c r="E114" s="38"/>
      <c r="F114" s="38"/>
      <c r="G114" s="38"/>
      <c r="H114" s="38"/>
      <c r="I114" s="38"/>
      <c r="J114" s="38"/>
      <c r="K114" s="38"/>
      <c r="L114" s="38"/>
      <c r="M114" s="38" t="s">
        <v>1</v>
      </c>
      <c r="N114" s="38" t="s">
        <v>1</v>
      </c>
      <c r="O114" s="38"/>
      <c r="Q114" s="50" t="s">
        <v>101</v>
      </c>
      <c r="R114" s="76" t="s">
        <v>428</v>
      </c>
      <c r="S114" s="79" t="s">
        <v>1083</v>
      </c>
      <c r="T114" s="90" t="s">
        <v>1506</v>
      </c>
      <c r="U114" s="127" t="s">
        <v>1966</v>
      </c>
    </row>
    <row r="115" spans="1:21" outlineLevel="2" x14ac:dyDescent="0.35">
      <c r="A115" s="25" t="str">
        <f>IF('User guide'!$B$1="English",R115,IF('User guide'!$B$1="Swedish",Q115,IF('User guide'!$B$1="Norwegian",S115,IF('User guide'!$B$1="Finnish",T115,U115))))</f>
        <v>02007 Lath</v>
      </c>
      <c r="B115" s="38" t="str">
        <f t="shared" si="4"/>
        <v/>
      </c>
      <c r="C115" s="38" t="s">
        <v>1</v>
      </c>
      <c r="D115" s="38"/>
      <c r="E115" s="38"/>
      <c r="F115" s="38"/>
      <c r="G115" s="38"/>
      <c r="H115" s="38"/>
      <c r="I115" s="38"/>
      <c r="J115" s="38"/>
      <c r="K115" s="38"/>
      <c r="L115" s="38"/>
      <c r="M115" s="38" t="s">
        <v>1</v>
      </c>
      <c r="N115" s="38" t="s">
        <v>707</v>
      </c>
      <c r="O115" s="38"/>
      <c r="Q115" s="50" t="s">
        <v>2464</v>
      </c>
      <c r="R115" s="76" t="s">
        <v>2465</v>
      </c>
      <c r="S115" s="79" t="s">
        <v>2466</v>
      </c>
      <c r="T115" s="90" t="s">
        <v>2467</v>
      </c>
      <c r="U115" s="127" t="s">
        <v>2468</v>
      </c>
    </row>
    <row r="116" spans="1:21" ht="29" outlineLevel="2" x14ac:dyDescent="0.35">
      <c r="A116" s="25" t="str">
        <f>IF('User guide'!$B$1="English",R116,IF('User guide'!$B$1="Swedish",Q116,IF('User guide'!$B$1="Norwegian",S116,IF('User guide'!$B$1="Finnish",T116,U116))))</f>
        <v>02008 Formwork and shuttering</v>
      </c>
      <c r="B116" s="38" t="str">
        <f t="shared" si="4"/>
        <v/>
      </c>
      <c r="C116" s="38" t="s">
        <v>339</v>
      </c>
      <c r="D116" s="38"/>
      <c r="E116" s="38"/>
      <c r="F116" s="38"/>
      <c r="G116" s="38"/>
      <c r="H116" s="38"/>
      <c r="I116" s="38"/>
      <c r="J116" s="38"/>
      <c r="K116" s="38"/>
      <c r="L116" s="38"/>
      <c r="M116" s="38" t="s">
        <v>1</v>
      </c>
      <c r="N116" s="38"/>
      <c r="O116" s="38"/>
      <c r="Q116" s="50" t="s">
        <v>102</v>
      </c>
      <c r="R116" s="76" t="s">
        <v>429</v>
      </c>
      <c r="S116" s="79" t="s">
        <v>1084</v>
      </c>
      <c r="T116" s="90" t="s">
        <v>1507</v>
      </c>
      <c r="U116" s="127" t="s">
        <v>1967</v>
      </c>
    </row>
    <row r="117" spans="1:21" outlineLevel="1" x14ac:dyDescent="0.35">
      <c r="A117" s="40" t="str">
        <f>IF('User guide'!$B$1="English",R117,IF('User guide'!$B$1="Swedish",Q117,IF('User guide'!$B$1="Norwegian",S117,IF('User guide'!$B$1="Finnish",T117,U117))))</f>
        <v xml:space="preserve">021 Stress-graded timber </v>
      </c>
      <c r="B117" s="41" t="str">
        <f t="shared" si="4"/>
        <v/>
      </c>
      <c r="C117" s="41" t="s">
        <v>1</v>
      </c>
      <c r="D117" s="41"/>
      <c r="E117" s="41"/>
      <c r="F117" s="41"/>
      <c r="G117" s="41"/>
      <c r="H117" s="41"/>
      <c r="I117" s="41"/>
      <c r="J117" s="41"/>
      <c r="K117" s="41"/>
      <c r="L117" s="41"/>
      <c r="M117" s="41" t="s">
        <v>1</v>
      </c>
      <c r="N117" s="41" t="s">
        <v>1</v>
      </c>
      <c r="O117" s="41"/>
      <c r="Q117" s="50" t="s">
        <v>103</v>
      </c>
      <c r="R117" s="76" t="s">
        <v>430</v>
      </c>
      <c r="S117" s="79" t="s">
        <v>1085</v>
      </c>
      <c r="T117" s="90" t="s">
        <v>1508</v>
      </c>
      <c r="U117" s="127" t="s">
        <v>1968</v>
      </c>
    </row>
    <row r="118" spans="1:21" ht="43.5" outlineLevel="2" x14ac:dyDescent="0.35">
      <c r="A118" s="25" t="str">
        <f>IF('User guide'!$B$1="English",R118,IF('User guide'!$B$1="Swedish",Q118,IF('User guide'!$B$1="Norwegian",S118,IF('User guide'!$B$1="Finnish",T118,U118))))</f>
        <v>02101-02110 Various Quality classes</v>
      </c>
      <c r="B118" s="38" t="str">
        <f t="shared" si="4"/>
        <v/>
      </c>
      <c r="C118" s="38" t="s">
        <v>1</v>
      </c>
      <c r="D118" s="38"/>
      <c r="E118" s="38"/>
      <c r="F118" s="38"/>
      <c r="G118" s="38"/>
      <c r="H118" s="38"/>
      <c r="I118" s="38"/>
      <c r="J118" s="38"/>
      <c r="K118" s="38"/>
      <c r="L118" s="38"/>
      <c r="M118" s="38" t="s">
        <v>1</v>
      </c>
      <c r="N118" s="110" t="s">
        <v>1390</v>
      </c>
      <c r="O118" s="38"/>
      <c r="Q118" s="50" t="s">
        <v>829</v>
      </c>
      <c r="R118" s="76" t="s">
        <v>895</v>
      </c>
      <c r="S118" s="81" t="s">
        <v>1087</v>
      </c>
      <c r="T118" s="92" t="s">
        <v>1509</v>
      </c>
      <c r="U118" s="127" t="s">
        <v>1969</v>
      </c>
    </row>
    <row r="119" spans="1:21" ht="43.5" outlineLevel="2" x14ac:dyDescent="0.35">
      <c r="A119" s="25" t="str">
        <f>IF('User guide'!$B$1="English",R119,IF('User guide'!$B$1="Swedish",Q119,IF('User guide'!$B$1="Norwegian",S119,IF('User guide'!$B$1="Finnish",T119,U119))))</f>
        <v>02111 Scaffolding timber</v>
      </c>
      <c r="B119" s="38" t="str">
        <f t="shared" si="4"/>
        <v/>
      </c>
      <c r="C119" s="38"/>
      <c r="D119" s="38"/>
      <c r="E119" s="38"/>
      <c r="F119" s="38"/>
      <c r="G119" s="38"/>
      <c r="H119" s="38"/>
      <c r="I119" s="38"/>
      <c r="J119" s="38"/>
      <c r="K119" s="38"/>
      <c r="L119" s="38"/>
      <c r="M119" s="38" t="s">
        <v>1</v>
      </c>
      <c r="N119" s="110" t="s">
        <v>1390</v>
      </c>
      <c r="O119" s="38"/>
      <c r="Q119" s="50" t="s">
        <v>104</v>
      </c>
      <c r="R119" s="76" t="s">
        <v>431</v>
      </c>
      <c r="S119" s="79" t="s">
        <v>1086</v>
      </c>
      <c r="T119" s="90" t="s">
        <v>1510</v>
      </c>
      <c r="U119" s="127" t="s">
        <v>1970</v>
      </c>
    </row>
    <row r="120" spans="1:21" outlineLevel="1" x14ac:dyDescent="0.35">
      <c r="A120" s="40" t="str">
        <f>IF('User guide'!$B$1="English",R120,IF('User guide'!$B$1="Swedish",Q120,IF('User guide'!$B$1="Norwegian",S120,IF('User guide'!$B$1="Finnish",T120,U120))))</f>
        <v xml:space="preserve">022 Exterior cladding timber </v>
      </c>
      <c r="B120" s="41" t="str">
        <f t="shared" si="4"/>
        <v/>
      </c>
      <c r="C120" s="41" t="s">
        <v>1</v>
      </c>
      <c r="D120" s="41"/>
      <c r="E120" s="41"/>
      <c r="F120" s="41"/>
      <c r="G120" s="41"/>
      <c r="H120" s="41"/>
      <c r="I120" s="41"/>
      <c r="J120" s="41"/>
      <c r="K120" s="41"/>
      <c r="L120" s="41"/>
      <c r="M120" s="41" t="s">
        <v>1</v>
      </c>
      <c r="N120" s="41" t="s">
        <v>1</v>
      </c>
      <c r="O120" s="41"/>
      <c r="Q120" s="50" t="s">
        <v>105</v>
      </c>
      <c r="R120" s="76" t="s">
        <v>432</v>
      </c>
      <c r="S120" s="79" t="s">
        <v>1088</v>
      </c>
      <c r="T120" s="90" t="s">
        <v>1511</v>
      </c>
      <c r="U120" s="127" t="s">
        <v>1971</v>
      </c>
    </row>
    <row r="121" spans="1:21" outlineLevel="2" x14ac:dyDescent="0.35">
      <c r="A121" s="25" t="str">
        <f>IF('User guide'!$B$1="English",R121,IF('User guide'!$B$1="Swedish",Q121,IF('User guide'!$B$1="Norwegian",S121,IF('User guide'!$B$1="Finnish",T121,U121))))</f>
        <v>02201 Weatherboarding</v>
      </c>
      <c r="B121" s="38" t="str">
        <f t="shared" si="4"/>
        <v/>
      </c>
      <c r="C121" s="38" t="s">
        <v>1</v>
      </c>
      <c r="D121" s="38"/>
      <c r="E121" s="38"/>
      <c r="F121" s="38"/>
      <c r="G121" s="38"/>
      <c r="H121" s="38"/>
      <c r="I121" s="38"/>
      <c r="J121" s="38"/>
      <c r="K121" s="38"/>
      <c r="L121" s="38"/>
      <c r="M121" s="38" t="s">
        <v>1</v>
      </c>
      <c r="N121" s="38" t="s">
        <v>1</v>
      </c>
      <c r="O121" s="38"/>
      <c r="Q121" s="50" t="s">
        <v>106</v>
      </c>
      <c r="R121" s="76" t="s">
        <v>433</v>
      </c>
      <c r="S121" s="79" t="s">
        <v>1089</v>
      </c>
      <c r="T121" s="90" t="s">
        <v>1512</v>
      </c>
      <c r="U121" s="127" t="s">
        <v>1972</v>
      </c>
    </row>
    <row r="122" spans="1:21" outlineLevel="2" x14ac:dyDescent="0.35">
      <c r="A122" s="25" t="str">
        <f>IF('User guide'!$B$1="English",R122,IF('User guide'!$B$1="Swedish",Q122,IF('User guide'!$B$1="Norwegian",S122,IF('User guide'!$B$1="Finnish",T122,U122))))</f>
        <v xml:space="preserve">02202 Weatherboarding, treated </v>
      </c>
      <c r="B122" s="38" t="str">
        <f t="shared" si="4"/>
        <v>X</v>
      </c>
      <c r="C122" s="38" t="s">
        <v>1</v>
      </c>
      <c r="D122" s="38"/>
      <c r="E122" s="38"/>
      <c r="F122" s="38"/>
      <c r="G122" s="38" t="s">
        <v>1</v>
      </c>
      <c r="H122" s="38"/>
      <c r="I122" s="38"/>
      <c r="J122" s="38"/>
      <c r="K122" s="38"/>
      <c r="L122" s="38"/>
      <c r="M122" s="38" t="s">
        <v>1</v>
      </c>
      <c r="N122" s="38" t="s">
        <v>1</v>
      </c>
      <c r="O122" s="38"/>
      <c r="Q122" s="50" t="s">
        <v>107</v>
      </c>
      <c r="R122" s="76" t="s">
        <v>434</v>
      </c>
      <c r="S122" s="79" t="s">
        <v>1090</v>
      </c>
      <c r="T122" s="90" t="s">
        <v>1513</v>
      </c>
      <c r="U122" s="127" t="s">
        <v>1973</v>
      </c>
    </row>
    <row r="123" spans="1:21" outlineLevel="1" x14ac:dyDescent="0.35">
      <c r="A123" s="40" t="str">
        <f>IF('User guide'!$B$1="English",R123,IF('User guide'!$B$1="Swedish",Q123,IF('User guide'!$B$1="Norwegian",S123,IF('User guide'!$B$1="Finnish",T123,U123))))</f>
        <v>023 Pressure-creosoted timber</v>
      </c>
      <c r="B123" s="41" t="str">
        <f t="shared" si="4"/>
        <v/>
      </c>
      <c r="C123" s="41" t="s">
        <v>1</v>
      </c>
      <c r="D123" s="41"/>
      <c r="E123" s="41"/>
      <c r="F123" s="41"/>
      <c r="G123" s="41"/>
      <c r="H123" s="41"/>
      <c r="I123" s="41"/>
      <c r="J123" s="41"/>
      <c r="K123" s="41"/>
      <c r="L123" s="41"/>
      <c r="M123" s="41" t="s">
        <v>1</v>
      </c>
      <c r="N123" s="41" t="s">
        <v>1</v>
      </c>
      <c r="O123" s="41"/>
      <c r="Q123" s="50" t="s">
        <v>108</v>
      </c>
      <c r="R123" s="76" t="s">
        <v>435</v>
      </c>
      <c r="S123" s="79" t="s">
        <v>1091</v>
      </c>
      <c r="T123" s="90" t="s">
        <v>1514</v>
      </c>
      <c r="U123" s="127" t="s">
        <v>1974</v>
      </c>
    </row>
    <row r="124" spans="1:21" outlineLevel="2" x14ac:dyDescent="0.35">
      <c r="A124" s="25" t="str">
        <f>IF('User guide'!$B$1="English",R124,IF('User guide'!$B$1="Swedish",Q124,IF('User guide'!$B$1="Norwegian",S124,IF('User guide'!$B$1="Finnish",T124,U124))))</f>
        <v>02301 Pressure-treated wood preservation class NTR/M</v>
      </c>
      <c r="B124" s="38" t="str">
        <f t="shared" si="4"/>
        <v>X</v>
      </c>
      <c r="C124" s="38" t="s">
        <v>1</v>
      </c>
      <c r="D124" s="38"/>
      <c r="E124" s="38"/>
      <c r="F124" s="38"/>
      <c r="G124" s="38"/>
      <c r="H124" s="38" t="s">
        <v>1</v>
      </c>
      <c r="I124" s="38"/>
      <c r="J124" s="38"/>
      <c r="K124" s="38"/>
      <c r="L124" s="38"/>
      <c r="M124" s="38" t="s">
        <v>1</v>
      </c>
      <c r="N124" s="38" t="s">
        <v>1</v>
      </c>
      <c r="O124" s="38" t="s">
        <v>1</v>
      </c>
      <c r="Q124" s="50" t="s">
        <v>109</v>
      </c>
      <c r="R124" s="76" t="s">
        <v>436</v>
      </c>
      <c r="S124" s="79" t="s">
        <v>1092</v>
      </c>
      <c r="T124" s="90" t="s">
        <v>1515</v>
      </c>
      <c r="U124" s="127" t="s">
        <v>1975</v>
      </c>
    </row>
    <row r="125" spans="1:21" outlineLevel="2" x14ac:dyDescent="0.35">
      <c r="A125" s="25" t="str">
        <f>IF('User guide'!$B$1="English",R125,IF('User guide'!$B$1="Swedish",Q125,IF('User guide'!$B$1="Norwegian",S125,IF('User guide'!$B$1="Finnish",T125,U125))))</f>
        <v>02302 Pressure-treated wood preservation class NTR/A</v>
      </c>
      <c r="B125" s="38" t="str">
        <f t="shared" ref="B125:B156" si="5">IF(OR(ISNUMBER(SEARCH("x",F125)),ISNUMBER(SEARCH("x",G125)),ISNUMBER(SEARCH("x",H125)),ISNUMBER(SEARCH("x",I125)),ISNUMBER(SEARCH("x",K125))),"X","")</f>
        <v>X</v>
      </c>
      <c r="C125" s="38" t="s">
        <v>1</v>
      </c>
      <c r="D125" s="38"/>
      <c r="E125" s="38"/>
      <c r="F125" s="38"/>
      <c r="G125" s="38"/>
      <c r="H125" s="38" t="s">
        <v>1</v>
      </c>
      <c r="I125" s="38"/>
      <c r="J125" s="38"/>
      <c r="K125" s="38"/>
      <c r="L125" s="38"/>
      <c r="M125" s="38" t="s">
        <v>1</v>
      </c>
      <c r="N125" s="38" t="s">
        <v>1</v>
      </c>
      <c r="O125" s="38" t="s">
        <v>1</v>
      </c>
      <c r="Q125" s="50" t="s">
        <v>110</v>
      </c>
      <c r="R125" s="76" t="s">
        <v>437</v>
      </c>
      <c r="S125" s="79" t="s">
        <v>1093</v>
      </c>
      <c r="T125" s="90" t="s">
        <v>1516</v>
      </c>
      <c r="U125" s="127" t="s">
        <v>1976</v>
      </c>
    </row>
    <row r="126" spans="1:21" outlineLevel="2" x14ac:dyDescent="0.35">
      <c r="A126" s="25" t="str">
        <f>IF('User guide'!$B$1="English",R126,IF('User guide'!$B$1="Swedish",Q126,IF('User guide'!$B$1="Norwegian",S126,IF('User guide'!$B$1="Finnish",T126,U126))))</f>
        <v>02303 Pressure-treated wood preservation class NTR/AB</v>
      </c>
      <c r="B126" s="38" t="str">
        <f t="shared" si="5"/>
        <v>X</v>
      </c>
      <c r="C126" s="38" t="s">
        <v>1</v>
      </c>
      <c r="D126" s="38"/>
      <c r="E126" s="38"/>
      <c r="F126" s="38"/>
      <c r="G126" s="38"/>
      <c r="H126" s="38" t="s">
        <v>1</v>
      </c>
      <c r="I126" s="38"/>
      <c r="J126" s="38"/>
      <c r="K126" s="38"/>
      <c r="L126" s="38"/>
      <c r="M126" s="38" t="s">
        <v>1</v>
      </c>
      <c r="N126" s="38" t="s">
        <v>1</v>
      </c>
      <c r="O126" s="38" t="s">
        <v>1</v>
      </c>
      <c r="Q126" s="50" t="s">
        <v>111</v>
      </c>
      <c r="R126" s="76" t="s">
        <v>438</v>
      </c>
      <c r="S126" s="79" t="s">
        <v>1094</v>
      </c>
      <c r="T126" s="90" t="s">
        <v>1517</v>
      </c>
      <c r="U126" s="127" t="s">
        <v>2164</v>
      </c>
    </row>
    <row r="127" spans="1:21" outlineLevel="2" x14ac:dyDescent="0.35">
      <c r="A127" s="25" t="str">
        <f>IF('User guide'!$B$1="English",R127,IF('User guide'!$B$1="Swedish",Q127,IF('User guide'!$B$1="Norwegian",S127,IF('User guide'!$B$1="Finnish",T127,U127))))</f>
        <v>02304 Pressure-treated wood preservation class NTR/B</v>
      </c>
      <c r="B127" s="38" t="str">
        <f t="shared" si="5"/>
        <v/>
      </c>
      <c r="C127" s="38"/>
      <c r="D127" s="38" t="s">
        <v>328</v>
      </c>
      <c r="E127" s="38"/>
      <c r="F127" s="38"/>
      <c r="G127" s="38"/>
      <c r="H127" s="38"/>
      <c r="I127" s="38"/>
      <c r="J127" s="38"/>
      <c r="K127" s="38"/>
      <c r="L127" s="38"/>
      <c r="M127" s="38"/>
      <c r="N127" s="38"/>
      <c r="O127" s="38"/>
      <c r="Q127" s="50" t="s">
        <v>112</v>
      </c>
      <c r="R127" s="76" t="s">
        <v>439</v>
      </c>
      <c r="S127" s="79" t="s">
        <v>1095</v>
      </c>
      <c r="T127" s="90" t="s">
        <v>1518</v>
      </c>
      <c r="U127" s="127" t="s">
        <v>1977</v>
      </c>
    </row>
    <row r="128" spans="1:21" ht="43.5" outlineLevel="2" x14ac:dyDescent="0.35">
      <c r="A128" s="25" t="str">
        <f>IF('User guide'!$B$1="English",R128,IF('User guide'!$B$1="Swedish",Q128,IF('User guide'!$B$1="Norwegian",S128,IF('User guide'!$B$1="Finnish",T128,U128))))</f>
        <v>02305 Fire retardant-treated</v>
      </c>
      <c r="B128" s="38" t="str">
        <f t="shared" si="5"/>
        <v/>
      </c>
      <c r="C128" s="38" t="s">
        <v>1</v>
      </c>
      <c r="D128" s="38"/>
      <c r="E128" s="38"/>
      <c r="F128" s="38"/>
      <c r="G128" s="38"/>
      <c r="H128" s="38"/>
      <c r="I128" s="38"/>
      <c r="J128" s="38"/>
      <c r="K128" s="38"/>
      <c r="L128" s="38"/>
      <c r="M128" s="38" t="s">
        <v>1</v>
      </c>
      <c r="N128" s="38" t="s">
        <v>6</v>
      </c>
      <c r="O128" s="38"/>
      <c r="Q128" s="50" t="s">
        <v>113</v>
      </c>
      <c r="R128" s="76" t="s">
        <v>440</v>
      </c>
      <c r="S128" s="79" t="s">
        <v>1096</v>
      </c>
      <c r="T128" s="90" t="s">
        <v>1519</v>
      </c>
      <c r="U128" s="127" t="s">
        <v>1978</v>
      </c>
    </row>
    <row r="129" spans="1:21" ht="43.5" outlineLevel="1" x14ac:dyDescent="0.35">
      <c r="A129" s="40" t="str">
        <f>IF('User guide'!$B$1="English",R129,IF('User guide'!$B$1="Swedish",Q129,IF('User guide'!$B$1="Norwegian",S129,IF('User guide'!$B$1="Finnish",T129,U129))))</f>
        <v>024 Heat-treated timber</v>
      </c>
      <c r="B129" s="41" t="str">
        <f t="shared" si="5"/>
        <v/>
      </c>
      <c r="C129" s="41" t="s">
        <v>1</v>
      </c>
      <c r="D129" s="41"/>
      <c r="E129" s="41"/>
      <c r="F129" s="41"/>
      <c r="G129" s="41"/>
      <c r="H129" s="41"/>
      <c r="I129" s="41"/>
      <c r="J129" s="41"/>
      <c r="K129" s="41"/>
      <c r="L129" s="41"/>
      <c r="M129" s="41" t="s">
        <v>1</v>
      </c>
      <c r="N129" s="41" t="s">
        <v>6</v>
      </c>
      <c r="O129" s="41"/>
      <c r="Q129" s="50" t="s">
        <v>114</v>
      </c>
      <c r="R129" s="76" t="s">
        <v>441</v>
      </c>
      <c r="S129" s="79" t="s">
        <v>1097</v>
      </c>
      <c r="T129" s="90" t="s">
        <v>1520</v>
      </c>
      <c r="U129" s="127" t="s">
        <v>2165</v>
      </c>
    </row>
    <row r="130" spans="1:21" outlineLevel="1" x14ac:dyDescent="0.35">
      <c r="A130" s="40" t="str">
        <f>IF('User guide'!$B$1="English",R130,IF('User guide'!$B$1="Swedish",Q130,IF('User guide'!$B$1="Norwegian",S130,IF('User guide'!$B$1="Finnish",T130,U130))))</f>
        <v xml:space="preserve">025 Wood components </v>
      </c>
      <c r="B130" s="41" t="str">
        <f t="shared" si="5"/>
        <v/>
      </c>
      <c r="C130" s="41"/>
      <c r="D130" s="41"/>
      <c r="E130" s="41"/>
      <c r="F130" s="41"/>
      <c r="G130" s="41"/>
      <c r="H130" s="41"/>
      <c r="I130" s="41"/>
      <c r="J130" s="41"/>
      <c r="K130" s="41"/>
      <c r="L130" s="41"/>
      <c r="M130" s="41"/>
      <c r="N130" s="41"/>
      <c r="O130" s="41"/>
      <c r="Q130" s="50" t="s">
        <v>115</v>
      </c>
      <c r="R130" s="76" t="s">
        <v>442</v>
      </c>
      <c r="S130" s="79" t="s">
        <v>1098</v>
      </c>
      <c r="T130" s="90" t="s">
        <v>1521</v>
      </c>
      <c r="U130" s="127" t="s">
        <v>2166</v>
      </c>
    </row>
    <row r="131" spans="1:21" s="3" customFormat="1" outlineLevel="2" x14ac:dyDescent="0.35">
      <c r="A131" s="25" t="str">
        <f>IF('User guide'!$B$1="English",R131,IF('User guide'!$B$1="Swedish",Q131,IF('User guide'!$B$1="Norwegian",S131,IF('User guide'!$B$1="Finnish",T131,U131))))</f>
        <v xml:space="preserve">02501 Glulam beams </v>
      </c>
      <c r="B131" s="38" t="str">
        <f t="shared" si="5"/>
        <v/>
      </c>
      <c r="C131" s="38" t="s">
        <v>1</v>
      </c>
      <c r="D131" s="38"/>
      <c r="E131" s="38"/>
      <c r="F131" s="38"/>
      <c r="G131" s="38"/>
      <c r="H131" s="38"/>
      <c r="I131" s="38"/>
      <c r="J131" s="38"/>
      <c r="K131" s="38"/>
      <c r="L131" s="38"/>
      <c r="M131" s="38" t="s">
        <v>1</v>
      </c>
      <c r="N131" s="38" t="s">
        <v>1</v>
      </c>
      <c r="O131" s="38"/>
      <c r="Q131" s="50" t="s">
        <v>116</v>
      </c>
      <c r="R131" s="76" t="s">
        <v>443</v>
      </c>
      <c r="S131" s="79" t="s">
        <v>1099</v>
      </c>
      <c r="T131" s="90" t="s">
        <v>1522</v>
      </c>
      <c r="U131" s="127" t="s">
        <v>2167</v>
      </c>
    </row>
    <row r="132" spans="1:21" s="3" customFormat="1" outlineLevel="2" x14ac:dyDescent="0.35">
      <c r="A132" s="25" t="str">
        <f>IF('User guide'!$B$1="English",R132,IF('User guide'!$B$1="Swedish",Q132,IF('User guide'!$B$1="Norwegian",S132,IF('User guide'!$B$1="Finnish",T132,U132))))</f>
        <v>02502 Glulam columns</v>
      </c>
      <c r="B132" s="38" t="str">
        <f t="shared" si="5"/>
        <v/>
      </c>
      <c r="C132" s="38" t="s">
        <v>1</v>
      </c>
      <c r="D132" s="38"/>
      <c r="E132" s="38"/>
      <c r="F132" s="38"/>
      <c r="G132" s="38"/>
      <c r="H132" s="38"/>
      <c r="I132" s="38"/>
      <c r="J132" s="38"/>
      <c r="K132" s="38"/>
      <c r="L132" s="38"/>
      <c r="M132" s="38" t="s">
        <v>1</v>
      </c>
      <c r="N132" s="38" t="s">
        <v>1</v>
      </c>
      <c r="O132" s="38"/>
      <c r="Q132" s="50" t="s">
        <v>117</v>
      </c>
      <c r="R132" s="76" t="s">
        <v>444</v>
      </c>
      <c r="S132" s="79" t="s">
        <v>1100</v>
      </c>
      <c r="T132" s="90" t="s">
        <v>1523</v>
      </c>
      <c r="U132" s="127" t="s">
        <v>2168</v>
      </c>
    </row>
    <row r="133" spans="1:21" s="3" customFormat="1" ht="43.5" outlineLevel="2" x14ac:dyDescent="0.35">
      <c r="A133" s="25" t="str">
        <f>IF('User guide'!$B$1="English",R133,IF('User guide'!$B$1="Swedish",Q133,IF('User guide'!$B$1="Norwegian",S133,IF('User guide'!$B$1="Finnish",T133,U133))))</f>
        <v>02503 Lightweight crossbars</v>
      </c>
      <c r="B133" s="38" t="str">
        <f t="shared" si="5"/>
        <v/>
      </c>
      <c r="C133" s="38" t="s">
        <v>1</v>
      </c>
      <c r="D133" s="38"/>
      <c r="E133" s="38"/>
      <c r="F133" s="38"/>
      <c r="G133" s="38"/>
      <c r="H133" s="38"/>
      <c r="I133" s="38"/>
      <c r="J133" s="38"/>
      <c r="K133" s="38"/>
      <c r="L133" s="38"/>
      <c r="M133" s="38" t="s">
        <v>1</v>
      </c>
      <c r="N133" s="110" t="s">
        <v>1390</v>
      </c>
      <c r="O133" s="38"/>
      <c r="Q133" s="50" t="s">
        <v>118</v>
      </c>
      <c r="R133" s="76" t="s">
        <v>445</v>
      </c>
      <c r="S133" s="79" t="s">
        <v>1101</v>
      </c>
      <c r="T133" s="90" t="s">
        <v>1524</v>
      </c>
      <c r="U133" s="127" t="s">
        <v>2169</v>
      </c>
    </row>
    <row r="134" spans="1:21" s="3" customFormat="1" ht="43.5" outlineLevel="2" x14ac:dyDescent="0.35">
      <c r="A134" s="25" t="str">
        <f>IF('User guide'!$B$1="English",R134,IF('User guide'!$B$1="Swedish",Q134,IF('User guide'!$B$1="Norwegian",S134,IF('User guide'!$B$1="Finnish",T134,U134))))</f>
        <v>02504 Lightweight beams</v>
      </c>
      <c r="B134" s="38" t="str">
        <f t="shared" si="5"/>
        <v>X</v>
      </c>
      <c r="C134" s="38" t="s">
        <v>1</v>
      </c>
      <c r="D134" s="38"/>
      <c r="E134" s="38"/>
      <c r="F134" s="38" t="s">
        <v>2206</v>
      </c>
      <c r="G134" s="38"/>
      <c r="H134" s="38"/>
      <c r="I134" s="38"/>
      <c r="J134" s="38"/>
      <c r="K134" s="38"/>
      <c r="L134" s="38"/>
      <c r="M134" s="38" t="s">
        <v>1</v>
      </c>
      <c r="N134" s="110" t="s">
        <v>1390</v>
      </c>
      <c r="O134" s="38"/>
      <c r="Q134" s="50" t="s">
        <v>119</v>
      </c>
      <c r="R134" s="76" t="s">
        <v>446</v>
      </c>
      <c r="S134" s="79" t="s">
        <v>1102</v>
      </c>
      <c r="T134" s="90" t="s">
        <v>1525</v>
      </c>
      <c r="U134" s="127" t="s">
        <v>2170</v>
      </c>
    </row>
    <row r="135" spans="1:21" s="3" customFormat="1" outlineLevel="2" x14ac:dyDescent="0.35">
      <c r="A135" s="25" t="str">
        <f>IF('User guide'!$B$1="English",R135,IF('User guide'!$B$1="Swedish",Q135,IF('User guide'!$B$1="Norwegian",S135,IF('User guide'!$B$1="Finnish",T135,U135))))</f>
        <v>02505 Veneered wood</v>
      </c>
      <c r="B135" s="38" t="str">
        <f t="shared" si="5"/>
        <v>X</v>
      </c>
      <c r="C135" s="38" t="s">
        <v>1</v>
      </c>
      <c r="D135" s="38"/>
      <c r="E135" s="38"/>
      <c r="F135" s="38" t="s">
        <v>1</v>
      </c>
      <c r="G135" s="38"/>
      <c r="H135" s="38"/>
      <c r="I135" s="38"/>
      <c r="J135" s="38"/>
      <c r="K135" s="38"/>
      <c r="L135" s="38"/>
      <c r="M135" s="38" t="s">
        <v>1</v>
      </c>
      <c r="N135" s="38"/>
      <c r="O135" s="38"/>
      <c r="Q135" s="50" t="s">
        <v>676</v>
      </c>
      <c r="R135" s="76" t="s">
        <v>447</v>
      </c>
      <c r="S135" s="79" t="s">
        <v>1103</v>
      </c>
      <c r="T135" s="90" t="s">
        <v>1526</v>
      </c>
      <c r="U135" s="127" t="s">
        <v>1979</v>
      </c>
    </row>
    <row r="136" spans="1:21" ht="15.5" x14ac:dyDescent="0.35">
      <c r="A136" s="44" t="str">
        <f>IF('User guide'!$B$1="English",R136,IF('User guide'!$B$1="Swedish",Q136,IF('User guide'!$B$1="Norwegian",S136,IF('User guide'!$B$1="Finnish",T136,U136))))</f>
        <v>03 Fit-out materials and paints</v>
      </c>
      <c r="B136" s="41" t="str">
        <f t="shared" si="5"/>
        <v/>
      </c>
      <c r="C136" s="41"/>
      <c r="D136" s="41"/>
      <c r="E136" s="41"/>
      <c r="F136" s="41"/>
      <c r="G136" s="41"/>
      <c r="H136" s="41"/>
      <c r="I136" s="41"/>
      <c r="J136" s="41"/>
      <c r="K136" s="41"/>
      <c r="L136" s="41"/>
      <c r="M136" s="41"/>
      <c r="N136" s="41"/>
      <c r="O136" s="41"/>
      <c r="Q136" s="50" t="s">
        <v>120</v>
      </c>
      <c r="R136" s="76" t="s">
        <v>448</v>
      </c>
      <c r="S136" s="79" t="s">
        <v>1104</v>
      </c>
      <c r="T136" s="90" t="s">
        <v>1527</v>
      </c>
      <c r="U136" s="127" t="s">
        <v>1980</v>
      </c>
    </row>
    <row r="137" spans="1:21" outlineLevel="1" x14ac:dyDescent="0.35">
      <c r="A137" s="40" t="str">
        <f>IF('User guide'!$B$1="English",R137,IF('User guide'!$B$1="Swedish",Q137,IF('User guide'!$B$1="Norwegian",S137,IF('User guide'!$B$1="Finnish",T137,U137))))</f>
        <v>030 Ceramic goods</v>
      </c>
      <c r="B137" s="41" t="str">
        <f t="shared" si="5"/>
        <v/>
      </c>
      <c r="C137" s="41"/>
      <c r="D137" s="41"/>
      <c r="E137" s="41"/>
      <c r="F137" s="41"/>
      <c r="G137" s="41"/>
      <c r="H137" s="41"/>
      <c r="I137" s="41"/>
      <c r="J137" s="41"/>
      <c r="K137" s="41"/>
      <c r="L137" s="41"/>
      <c r="M137" s="41"/>
      <c r="N137" s="41"/>
      <c r="O137" s="41"/>
      <c r="Q137" s="50" t="s">
        <v>121</v>
      </c>
      <c r="R137" s="76" t="s">
        <v>449</v>
      </c>
      <c r="S137" s="79" t="s">
        <v>1105</v>
      </c>
      <c r="T137" s="90" t="s">
        <v>1528</v>
      </c>
      <c r="U137" s="127" t="s">
        <v>1981</v>
      </c>
    </row>
    <row r="138" spans="1:21" outlineLevel="2" x14ac:dyDescent="0.35">
      <c r="A138" s="24" t="str">
        <f>IF('User guide'!$B$1="English",R138,IF('User guide'!$B$1="Swedish",Q138,IF('User guide'!$B$1="Norwegian",S138,IF('User guide'!$B$1="Finnish",T138,U138))))</f>
        <v xml:space="preserve">03001 Glazed tiles </v>
      </c>
      <c r="B138" s="38" t="str">
        <f t="shared" si="5"/>
        <v>X</v>
      </c>
      <c r="C138" s="38" t="s">
        <v>1</v>
      </c>
      <c r="D138" s="38"/>
      <c r="E138" s="38"/>
      <c r="F138" s="38"/>
      <c r="G138" s="38"/>
      <c r="H138" s="38"/>
      <c r="I138" s="38" t="s">
        <v>1</v>
      </c>
      <c r="J138" s="38"/>
      <c r="K138" s="38"/>
      <c r="L138" s="38"/>
      <c r="M138" s="38"/>
      <c r="N138" s="38"/>
      <c r="O138" s="38"/>
      <c r="Q138" s="50" t="s">
        <v>122</v>
      </c>
      <c r="R138" s="76" t="s">
        <v>450</v>
      </c>
      <c r="S138" s="87" t="s">
        <v>1123</v>
      </c>
      <c r="T138" s="98" t="s">
        <v>1529</v>
      </c>
      <c r="U138" s="127" t="s">
        <v>1982</v>
      </c>
    </row>
    <row r="139" spans="1:21" outlineLevel="2" x14ac:dyDescent="0.35">
      <c r="A139" s="24" t="str">
        <f>IF('User guide'!$B$1="English",R139,IF('User guide'!$B$1="Swedish",Q139,IF('User guide'!$B$1="Norwegian",S139,IF('User guide'!$B$1="Finnish",T139,U139))))</f>
        <v xml:space="preserve">03002 Adhesives, joint sealants and accessories </v>
      </c>
      <c r="B139" s="38" t="str">
        <f t="shared" si="5"/>
        <v>X</v>
      </c>
      <c r="C139" s="38" t="s">
        <v>1</v>
      </c>
      <c r="D139" s="38"/>
      <c r="E139" s="38"/>
      <c r="F139" s="38"/>
      <c r="G139" s="38" t="s">
        <v>1</v>
      </c>
      <c r="H139" s="38"/>
      <c r="I139" s="38"/>
      <c r="J139" s="38"/>
      <c r="K139" s="38"/>
      <c r="L139" s="38"/>
      <c r="M139" s="38"/>
      <c r="N139" s="38"/>
      <c r="O139" s="38"/>
      <c r="Q139" s="50" t="s">
        <v>123</v>
      </c>
      <c r="R139" s="76" t="s">
        <v>451</v>
      </c>
      <c r="S139" s="80" t="s">
        <v>1106</v>
      </c>
      <c r="T139" s="91" t="s">
        <v>1530</v>
      </c>
      <c r="U139" s="127" t="s">
        <v>1983</v>
      </c>
    </row>
    <row r="140" spans="1:21" outlineLevel="2" x14ac:dyDescent="0.35">
      <c r="A140" s="24" t="str">
        <f>IF('User guide'!$B$1="English",R140,IF('User guide'!$B$1="Swedish",Q140,IF('User guide'!$B$1="Norwegian",S140,IF('User guide'!$B$1="Finnish",T140,U140))))</f>
        <v>03003 Ceramic floor tiles</v>
      </c>
      <c r="B140" s="38" t="str">
        <f t="shared" si="5"/>
        <v>X</v>
      </c>
      <c r="C140" s="38" t="s">
        <v>1</v>
      </c>
      <c r="D140" s="38"/>
      <c r="E140" s="38"/>
      <c r="F140" s="38"/>
      <c r="G140" s="38"/>
      <c r="H140" s="38"/>
      <c r="I140" s="38" t="s">
        <v>1</v>
      </c>
      <c r="J140" s="38"/>
      <c r="K140" s="38"/>
      <c r="L140" s="38"/>
      <c r="M140" s="38"/>
      <c r="N140" s="38"/>
      <c r="O140" s="38"/>
      <c r="Q140" s="50" t="s">
        <v>124</v>
      </c>
      <c r="R140" s="76" t="s">
        <v>452</v>
      </c>
      <c r="S140" s="87" t="s">
        <v>1107</v>
      </c>
      <c r="T140" s="98" t="s">
        <v>1531</v>
      </c>
      <c r="U140" s="127" t="s">
        <v>124</v>
      </c>
    </row>
    <row r="141" spans="1:21" outlineLevel="2" x14ac:dyDescent="0.35">
      <c r="A141" s="24" t="str">
        <f>IF('User guide'!$B$1="English",R141,IF('User guide'!$B$1="Swedish",Q141,IF('User guide'!$B$1="Norwegian",S141,IF('User guide'!$B$1="Finnish",T141,U141))))</f>
        <v>03004 Mosaics</v>
      </c>
      <c r="B141" s="38" t="str">
        <f t="shared" si="5"/>
        <v>X</v>
      </c>
      <c r="C141" s="38" t="s">
        <v>1</v>
      </c>
      <c r="D141" s="38"/>
      <c r="E141" s="38"/>
      <c r="F141" s="38"/>
      <c r="G141" s="38"/>
      <c r="H141" s="38"/>
      <c r="I141" s="38" t="s">
        <v>1</v>
      </c>
      <c r="J141" s="38"/>
      <c r="K141" s="38"/>
      <c r="L141" s="38"/>
      <c r="M141" s="38"/>
      <c r="N141" s="38"/>
      <c r="O141" s="38"/>
      <c r="Q141" s="50" t="s">
        <v>125</v>
      </c>
      <c r="R141" s="76" t="s">
        <v>453</v>
      </c>
      <c r="S141" s="80" t="s">
        <v>1108</v>
      </c>
      <c r="T141" s="91" t="s">
        <v>1532</v>
      </c>
      <c r="U141" s="127" t="s">
        <v>125</v>
      </c>
    </row>
    <row r="142" spans="1:21" outlineLevel="1" x14ac:dyDescent="0.35">
      <c r="A142" s="40" t="str">
        <f>IF('User guide'!$B$1="English",R142,IF('User guide'!$B$1="Swedish",Q142,IF('User guide'!$B$1="Norwegian",S142,IF('User guide'!$B$1="Finnish",T142,U142))))</f>
        <v>031 Flooring articles</v>
      </c>
      <c r="B142" s="41" t="str">
        <f t="shared" si="5"/>
        <v/>
      </c>
      <c r="C142" s="41"/>
      <c r="D142" s="41"/>
      <c r="E142" s="41"/>
      <c r="F142" s="41"/>
      <c r="G142" s="41"/>
      <c r="H142" s="41"/>
      <c r="I142" s="41"/>
      <c r="J142" s="41"/>
      <c r="K142" s="41"/>
      <c r="L142" s="41"/>
      <c r="M142" s="41"/>
      <c r="N142" s="41"/>
      <c r="O142" s="41"/>
      <c r="Q142" s="50" t="s">
        <v>126</v>
      </c>
      <c r="R142" s="76" t="s">
        <v>454</v>
      </c>
      <c r="S142" s="79" t="s">
        <v>1109</v>
      </c>
      <c r="T142" s="90" t="s">
        <v>1533</v>
      </c>
      <c r="U142" s="127" t="s">
        <v>1984</v>
      </c>
    </row>
    <row r="143" spans="1:21" outlineLevel="2" x14ac:dyDescent="0.35">
      <c r="A143" s="25" t="str">
        <f>IF('User guide'!$B$1="English",R143,IF('User guide'!$B$1="Swedish",Q143,IF('User guide'!$B$1="Norwegian",S143,IF('User guide'!$B$1="Finnish",T143,U143))))</f>
        <v xml:space="preserve">03101 Solid wood flooring - pine &amp; spruce </v>
      </c>
      <c r="B143" s="38" t="str">
        <f t="shared" si="5"/>
        <v>X</v>
      </c>
      <c r="C143" s="38" t="s">
        <v>1</v>
      </c>
      <c r="D143" s="38"/>
      <c r="E143" s="38"/>
      <c r="F143" s="38"/>
      <c r="G143" s="38"/>
      <c r="H143" s="38"/>
      <c r="I143" s="38" t="s">
        <v>1</v>
      </c>
      <c r="J143" s="38"/>
      <c r="K143" s="38"/>
      <c r="L143" s="38"/>
      <c r="M143" s="38" t="s">
        <v>1</v>
      </c>
      <c r="N143" s="38"/>
      <c r="O143" s="38"/>
      <c r="Q143" s="50" t="s">
        <v>127</v>
      </c>
      <c r="R143" s="76" t="s">
        <v>455</v>
      </c>
      <c r="S143" s="79" t="s">
        <v>1110</v>
      </c>
      <c r="T143" s="90" t="s">
        <v>1534</v>
      </c>
      <c r="U143" s="127" t="s">
        <v>1985</v>
      </c>
    </row>
    <row r="144" spans="1:21" outlineLevel="2" x14ac:dyDescent="0.35">
      <c r="A144" s="24" t="str">
        <f>IF('User guide'!$B$1="English",R144,IF('User guide'!$B$1="Swedish",Q144,IF('User guide'!$B$1="Norwegian",S144,IF('User guide'!$B$1="Finnish",T144,U144))))</f>
        <v>03102 Parquet flooring</v>
      </c>
      <c r="B144" s="38" t="str">
        <f t="shared" si="5"/>
        <v>X</v>
      </c>
      <c r="C144" s="38" t="s">
        <v>1</v>
      </c>
      <c r="D144" s="38"/>
      <c r="E144" s="38"/>
      <c r="F144" s="38" t="s">
        <v>1</v>
      </c>
      <c r="G144" s="38"/>
      <c r="H144" s="38"/>
      <c r="I144" s="38" t="s">
        <v>1</v>
      </c>
      <c r="J144" s="38" t="s">
        <v>1</v>
      </c>
      <c r="K144" s="38"/>
      <c r="L144" s="38"/>
      <c r="M144" s="38" t="s">
        <v>1</v>
      </c>
      <c r="N144" s="38"/>
      <c r="O144" s="38"/>
      <c r="Q144" s="50" t="s">
        <v>128</v>
      </c>
      <c r="R144" s="76" t="s">
        <v>456</v>
      </c>
      <c r="S144" s="80" t="s">
        <v>1111</v>
      </c>
      <c r="T144" s="91" t="s">
        <v>1535</v>
      </c>
      <c r="U144" s="127" t="s">
        <v>1986</v>
      </c>
    </row>
    <row r="145" spans="1:21" outlineLevel="2" x14ac:dyDescent="0.35">
      <c r="A145" s="24" t="str">
        <f>IF('User guide'!$B$1="English",R145,IF('User guide'!$B$1="Swedish",Q145,IF('User guide'!$B$1="Norwegian",S145,IF('User guide'!$B$1="Finnish",T145,U145))))</f>
        <v xml:space="preserve">03103 Laminate flooring </v>
      </c>
      <c r="B145" s="38" t="str">
        <f t="shared" si="5"/>
        <v>X</v>
      </c>
      <c r="C145" s="38" t="s">
        <v>1</v>
      </c>
      <c r="D145" s="38"/>
      <c r="E145" s="38"/>
      <c r="F145" s="38" t="s">
        <v>1</v>
      </c>
      <c r="G145" s="38"/>
      <c r="H145" s="38"/>
      <c r="I145" s="38" t="s">
        <v>1</v>
      </c>
      <c r="J145" s="38" t="s">
        <v>1</v>
      </c>
      <c r="K145" s="38"/>
      <c r="L145" s="38"/>
      <c r="M145" s="38" t="s">
        <v>1</v>
      </c>
      <c r="N145" s="38"/>
      <c r="O145" s="38"/>
      <c r="Q145" s="50" t="s">
        <v>129</v>
      </c>
      <c r="R145" s="76" t="s">
        <v>457</v>
      </c>
      <c r="S145" s="80" t="s">
        <v>1112</v>
      </c>
      <c r="T145" s="91" t="s">
        <v>1536</v>
      </c>
      <c r="U145" s="127" t="s">
        <v>1987</v>
      </c>
    </row>
    <row r="146" spans="1:21" outlineLevel="2" x14ac:dyDescent="0.35">
      <c r="A146" s="24" t="str">
        <f>IF('User guide'!$B$1="English",R146,IF('User guide'!$B$1="Swedish",Q146,IF('User guide'!$B$1="Norwegian",S146,IF('User guide'!$B$1="Finnish",T146,U146))))</f>
        <v xml:space="preserve">03104 Plastic flooring </v>
      </c>
      <c r="B146" s="38" t="str">
        <f t="shared" si="5"/>
        <v>X</v>
      </c>
      <c r="C146" s="38" t="s">
        <v>1</v>
      </c>
      <c r="D146" s="38"/>
      <c r="E146" s="38"/>
      <c r="F146" s="38"/>
      <c r="G146" s="38"/>
      <c r="H146" s="38" t="s">
        <v>1</v>
      </c>
      <c r="I146" s="38" t="s">
        <v>1</v>
      </c>
      <c r="J146" s="38" t="s">
        <v>1</v>
      </c>
      <c r="K146" s="38"/>
      <c r="L146" s="38"/>
      <c r="M146" s="38"/>
      <c r="N146" s="38"/>
      <c r="O146" s="38"/>
      <c r="Q146" s="50" t="s">
        <v>130</v>
      </c>
      <c r="R146" s="76" t="s">
        <v>458</v>
      </c>
      <c r="S146" s="80" t="s">
        <v>1113</v>
      </c>
      <c r="T146" s="91" t="s">
        <v>1537</v>
      </c>
      <c r="U146" s="127" t="s">
        <v>1988</v>
      </c>
    </row>
    <row r="147" spans="1:21" outlineLevel="2" x14ac:dyDescent="0.35">
      <c r="A147" s="24" t="str">
        <f>IF('User guide'!$B$1="English",R147,IF('User guide'!$B$1="Swedish",Q147,IF('User guide'!$B$1="Norwegian",S147,IF('User guide'!$B$1="Finnish",T147,U147))))</f>
        <v xml:space="preserve">03105 Linoleum flooring </v>
      </c>
      <c r="B147" s="38" t="str">
        <f t="shared" si="5"/>
        <v>X</v>
      </c>
      <c r="C147" s="38" t="s">
        <v>1</v>
      </c>
      <c r="D147" s="38"/>
      <c r="E147" s="38"/>
      <c r="F147" s="38"/>
      <c r="G147" s="38"/>
      <c r="H147" s="38" t="s">
        <v>1</v>
      </c>
      <c r="I147" s="38" t="s">
        <v>1</v>
      </c>
      <c r="J147" s="38" t="s">
        <v>1</v>
      </c>
      <c r="K147" s="38"/>
      <c r="L147" s="38"/>
      <c r="M147" s="38"/>
      <c r="N147" s="38"/>
      <c r="O147" s="38"/>
      <c r="Q147" s="50" t="s">
        <v>131</v>
      </c>
      <c r="R147" s="76" t="s">
        <v>459</v>
      </c>
      <c r="S147" s="80" t="s">
        <v>1114</v>
      </c>
      <c r="T147" s="91" t="s">
        <v>1538</v>
      </c>
      <c r="U147" s="127" t="s">
        <v>1989</v>
      </c>
    </row>
    <row r="148" spans="1:21" outlineLevel="2" x14ac:dyDescent="0.35">
      <c r="A148" s="24" t="str">
        <f>IF('User guide'!$B$1="English",R148,IF('User guide'!$B$1="Swedish",Q148,IF('User guide'!$B$1="Norwegian",S148,IF('User guide'!$B$1="Finnish",T148,U148))))</f>
        <v>03106 Textile flooring</v>
      </c>
      <c r="B148" s="38" t="str">
        <f t="shared" si="5"/>
        <v>X</v>
      </c>
      <c r="C148" s="38" t="s">
        <v>1</v>
      </c>
      <c r="D148" s="38"/>
      <c r="E148" s="38"/>
      <c r="F148" s="38"/>
      <c r="G148" s="38"/>
      <c r="H148" s="38"/>
      <c r="I148" s="38" t="s">
        <v>1</v>
      </c>
      <c r="J148" s="38" t="s">
        <v>1</v>
      </c>
      <c r="K148" s="38"/>
      <c r="L148" s="38"/>
      <c r="M148" s="38"/>
      <c r="N148" s="38"/>
      <c r="O148" s="38"/>
      <c r="Q148" s="50" t="s">
        <v>132</v>
      </c>
      <c r="R148" s="76" t="s">
        <v>460</v>
      </c>
      <c r="S148" s="80" t="s">
        <v>1115</v>
      </c>
      <c r="T148" s="91" t="s">
        <v>1539</v>
      </c>
      <c r="U148" s="127" t="s">
        <v>1990</v>
      </c>
    </row>
    <row r="149" spans="1:21" ht="29" outlineLevel="2" x14ac:dyDescent="0.35">
      <c r="A149" s="24" t="str">
        <f>IF('User guide'!$B$1="English",R149,IF('User guide'!$B$1="Swedish",Q149,IF('User guide'!$B$1="Norwegian",S149,IF('User guide'!$B$1="Finnish",T149,U149))))</f>
        <v>03108 Skirting boards</v>
      </c>
      <c r="B149" s="38" t="s">
        <v>782</v>
      </c>
      <c r="C149" s="38" t="s">
        <v>1</v>
      </c>
      <c r="D149" s="38" t="s">
        <v>697</v>
      </c>
      <c r="E149" s="38"/>
      <c r="F149" s="38" t="s">
        <v>779</v>
      </c>
      <c r="G149" s="38"/>
      <c r="H149" s="38"/>
      <c r="I149" s="38"/>
      <c r="J149" s="38" t="s">
        <v>338</v>
      </c>
      <c r="K149" s="38"/>
      <c r="L149" s="38"/>
      <c r="M149" s="38" t="s">
        <v>1</v>
      </c>
      <c r="N149" s="38"/>
      <c r="O149" s="38"/>
      <c r="Q149" s="50" t="s">
        <v>133</v>
      </c>
      <c r="R149" s="76" t="s">
        <v>461</v>
      </c>
      <c r="S149" s="80" t="s">
        <v>1116</v>
      </c>
      <c r="T149" s="91" t="s">
        <v>1540</v>
      </c>
      <c r="U149" s="127" t="s">
        <v>2171</v>
      </c>
    </row>
    <row r="150" spans="1:21" outlineLevel="2" x14ac:dyDescent="0.35">
      <c r="A150" s="24" t="str">
        <f>IF('User guide'!$B$1="English",R150,IF('User guide'!$B$1="Swedish",Q150,IF('User guide'!$B$1="Norwegian",S150,IF('User guide'!$B$1="Finnish",T150,U150))))</f>
        <v>03109 Entrance matting</v>
      </c>
      <c r="B150" s="38" t="str">
        <f t="shared" si="5"/>
        <v/>
      </c>
      <c r="C150" s="38" t="s">
        <v>1</v>
      </c>
      <c r="D150" s="38"/>
      <c r="E150" s="38"/>
      <c r="F150" s="38"/>
      <c r="G150" s="38"/>
      <c r="H150" s="38"/>
      <c r="I150" s="38"/>
      <c r="J150" s="38"/>
      <c r="K150" s="38"/>
      <c r="L150" s="38"/>
      <c r="M150" s="38"/>
      <c r="N150" s="38"/>
      <c r="O150" s="38"/>
      <c r="Q150" s="50" t="s">
        <v>134</v>
      </c>
      <c r="R150" s="76" t="s">
        <v>462</v>
      </c>
      <c r="S150" s="80" t="s">
        <v>1117</v>
      </c>
      <c r="T150" s="91" t="s">
        <v>1541</v>
      </c>
      <c r="U150" s="127" t="s">
        <v>1991</v>
      </c>
    </row>
    <row r="151" spans="1:21" outlineLevel="2" x14ac:dyDescent="0.35">
      <c r="A151" s="30" t="str">
        <f>IF('User guide'!$B$1="English",R151,IF('User guide'!$B$1="Swedish",Q151,IF('User guide'!$B$1="Norwegian",S151,IF('User guide'!$B$1="Finnish",T151,U151))))</f>
        <v xml:space="preserve">03110 High-grade solid wood flooring </v>
      </c>
      <c r="B151" s="38" t="str">
        <f t="shared" si="5"/>
        <v>X</v>
      </c>
      <c r="C151" s="38" t="s">
        <v>1</v>
      </c>
      <c r="D151" s="38"/>
      <c r="E151" s="38"/>
      <c r="F151" s="38"/>
      <c r="G151" s="38"/>
      <c r="H151" s="38"/>
      <c r="I151" s="38" t="s">
        <v>1</v>
      </c>
      <c r="J151" s="38" t="s">
        <v>1</v>
      </c>
      <c r="K151" s="38"/>
      <c r="L151" s="38"/>
      <c r="M151" s="38" t="s">
        <v>1</v>
      </c>
      <c r="N151" s="38"/>
      <c r="O151" s="38"/>
      <c r="Q151" s="50" t="s">
        <v>135</v>
      </c>
      <c r="R151" s="76" t="s">
        <v>463</v>
      </c>
      <c r="S151" s="84" t="s">
        <v>1118</v>
      </c>
      <c r="T151" s="95" t="s">
        <v>1542</v>
      </c>
      <c r="U151" s="127" t="s">
        <v>1992</v>
      </c>
    </row>
    <row r="152" spans="1:21" outlineLevel="2" x14ac:dyDescent="0.35">
      <c r="A152" s="30" t="str">
        <f>IF('User guide'!$B$1="English",R152,IF('User guide'!$B$1="Swedish",Q152,IF('User guide'!$B$1="Norwegian",S152,IF('User guide'!$B$1="Finnish",T152,U152))))</f>
        <v xml:space="preserve">03111 Rubber flooring </v>
      </c>
      <c r="B152" s="38" t="str">
        <f t="shared" si="5"/>
        <v>X</v>
      </c>
      <c r="C152" s="38" t="s">
        <v>1</v>
      </c>
      <c r="D152" s="38"/>
      <c r="E152" s="38"/>
      <c r="F152" s="38"/>
      <c r="G152" s="38"/>
      <c r="H152" s="38"/>
      <c r="I152" s="38" t="s">
        <v>1</v>
      </c>
      <c r="J152" s="38" t="s">
        <v>1</v>
      </c>
      <c r="K152" s="38"/>
      <c r="L152" s="38"/>
      <c r="M152" s="38"/>
      <c r="N152" s="38"/>
      <c r="O152" s="38"/>
      <c r="Q152" s="50" t="s">
        <v>136</v>
      </c>
      <c r="R152" s="76" t="s">
        <v>464</v>
      </c>
      <c r="S152" s="84" t="s">
        <v>1119</v>
      </c>
      <c r="T152" s="95" t="s">
        <v>1543</v>
      </c>
      <c r="U152" s="127" t="s">
        <v>1993</v>
      </c>
    </row>
    <row r="153" spans="1:21" outlineLevel="2" x14ac:dyDescent="0.35">
      <c r="A153" s="30" t="str">
        <f>IF('User guide'!$B$1="English",R153,IF('User guide'!$B$1="Swedish",Q153,IF('User guide'!$B$1="Norwegian",S153,IF('User guide'!$B$1="Finnish",T153,U153))))</f>
        <v xml:space="preserve">03112 Veneer flooring </v>
      </c>
      <c r="B153" s="38" t="str">
        <f t="shared" si="5"/>
        <v>X</v>
      </c>
      <c r="C153" s="38" t="s">
        <v>1</v>
      </c>
      <c r="D153" s="38"/>
      <c r="E153" s="38"/>
      <c r="F153" s="38" t="s">
        <v>1</v>
      </c>
      <c r="G153" s="38"/>
      <c r="H153" s="38"/>
      <c r="I153" s="38" t="s">
        <v>1</v>
      </c>
      <c r="J153" s="38" t="s">
        <v>1</v>
      </c>
      <c r="K153" s="38"/>
      <c r="L153" s="38"/>
      <c r="M153" s="38" t="s">
        <v>1</v>
      </c>
      <c r="N153" s="38"/>
      <c r="O153" s="38"/>
      <c r="Q153" s="50" t="s">
        <v>137</v>
      </c>
      <c r="R153" s="76" t="s">
        <v>465</v>
      </c>
      <c r="S153" s="84" t="s">
        <v>1120</v>
      </c>
      <c r="T153" s="95" t="s">
        <v>1544</v>
      </c>
      <c r="U153" s="127" t="s">
        <v>1994</v>
      </c>
    </row>
    <row r="154" spans="1:21" s="3" customFormat="1" outlineLevel="2" x14ac:dyDescent="0.35">
      <c r="A154" s="24" t="str">
        <f>IF('User guide'!$B$1="English",R154,IF('User guide'!$B$1="Swedish",Q154,IF('User guide'!$B$1="Norwegian",S154,IF('User guide'!$B$1="Finnish",T154,U154))))</f>
        <v>Cork floor</v>
      </c>
      <c r="B154" s="38" t="str">
        <f t="shared" si="5"/>
        <v>X</v>
      </c>
      <c r="C154" s="38" t="s">
        <v>1</v>
      </c>
      <c r="D154" s="38"/>
      <c r="E154" s="38"/>
      <c r="F154" s="38" t="s">
        <v>1</v>
      </c>
      <c r="G154" s="38"/>
      <c r="H154" s="38" t="s">
        <v>1</v>
      </c>
      <c r="I154" s="38" t="s">
        <v>1</v>
      </c>
      <c r="J154" s="38" t="s">
        <v>1</v>
      </c>
      <c r="K154" s="38"/>
      <c r="L154" s="38"/>
      <c r="M154" s="38" t="s">
        <v>1</v>
      </c>
      <c r="N154" s="38"/>
      <c r="O154" s="38"/>
      <c r="Q154" s="50" t="s">
        <v>666</v>
      </c>
      <c r="R154" s="76" t="s">
        <v>896</v>
      </c>
      <c r="S154" s="80" t="s">
        <v>1121</v>
      </c>
      <c r="T154" s="91" t="s">
        <v>1545</v>
      </c>
      <c r="U154" s="127" t="s">
        <v>1995</v>
      </c>
    </row>
    <row r="155" spans="1:21" outlineLevel="2" x14ac:dyDescent="0.35">
      <c r="A155" s="24" t="str">
        <f>IF('User guide'!$B$1="English",R155,IF('User guide'!$B$1="Swedish",Q155,IF('User guide'!$B$1="Norwegian",S155,IF('User guide'!$B$1="Finnish",T155,U155))))</f>
        <v>Level strips of wood</v>
      </c>
      <c r="B155" s="38"/>
      <c r="C155" s="38" t="s">
        <v>1</v>
      </c>
      <c r="D155" s="38" t="s">
        <v>697</v>
      </c>
      <c r="E155" s="38"/>
      <c r="F155" s="38"/>
      <c r="G155" s="38"/>
      <c r="H155" s="38"/>
      <c r="I155" s="38"/>
      <c r="J155" s="38"/>
      <c r="K155" s="38"/>
      <c r="L155" s="38"/>
      <c r="M155" s="38" t="s">
        <v>1</v>
      </c>
      <c r="N155" s="38"/>
      <c r="O155" s="38"/>
      <c r="Q155" s="50" t="s">
        <v>677</v>
      </c>
      <c r="R155" s="76" t="s">
        <v>897</v>
      </c>
      <c r="S155" s="80" t="s">
        <v>1122</v>
      </c>
      <c r="T155" s="91" t="s">
        <v>1546</v>
      </c>
      <c r="U155" s="127" t="s">
        <v>1996</v>
      </c>
    </row>
    <row r="156" spans="1:21" outlineLevel="1" x14ac:dyDescent="0.35">
      <c r="A156" s="40" t="str">
        <f>IF('User guide'!$B$1="English",R156,IF('User guide'!$B$1="Swedish",Q156,IF('User guide'!$B$1="Norwegian",S156,IF('User guide'!$B$1="Finnish",T156,U156))))</f>
        <v>032 Wallpapers</v>
      </c>
      <c r="B156" s="41" t="str">
        <f t="shared" si="5"/>
        <v/>
      </c>
      <c r="C156" s="41"/>
      <c r="D156" s="41"/>
      <c r="E156" s="41"/>
      <c r="F156" s="41"/>
      <c r="G156" s="41"/>
      <c r="H156" s="41"/>
      <c r="I156" s="41"/>
      <c r="J156" s="41"/>
      <c r="K156" s="41"/>
      <c r="L156" s="41"/>
      <c r="M156" s="41"/>
      <c r="N156" s="41"/>
      <c r="O156" s="41"/>
      <c r="Q156" s="50" t="s">
        <v>138</v>
      </c>
      <c r="R156" s="76" t="s">
        <v>466</v>
      </c>
      <c r="S156" s="79" t="s">
        <v>1124</v>
      </c>
      <c r="T156" s="90" t="s">
        <v>1547</v>
      </c>
      <c r="U156" s="127" t="s">
        <v>138</v>
      </c>
    </row>
    <row r="157" spans="1:21" outlineLevel="2" x14ac:dyDescent="0.35">
      <c r="A157" s="24" t="str">
        <f>IF('User guide'!$B$1="English",R157,IF('User guide'!$B$1="Swedish",Q157,IF('User guide'!$B$1="Norwegian",S157,IF('User guide'!$B$1="Finnish",T157,U157))))</f>
        <v>03201 Wallpapers</v>
      </c>
      <c r="B157" s="38" t="str">
        <f t="shared" ref="B157:C190" si="6">IF(OR(ISNUMBER(SEARCH("x",F157)),ISNUMBER(SEARCH("x",G157)),ISNUMBER(SEARCH("x",H157)),ISNUMBER(SEARCH("x",I157)),ISNUMBER(SEARCH("x",K157))),"X","")</f>
        <v/>
      </c>
      <c r="C157" s="38" t="s">
        <v>1</v>
      </c>
      <c r="D157" s="38"/>
      <c r="E157" s="38"/>
      <c r="F157" s="38"/>
      <c r="G157" s="38"/>
      <c r="H157" s="38"/>
      <c r="I157" s="38"/>
      <c r="J157" s="38" t="s">
        <v>1</v>
      </c>
      <c r="K157" s="38"/>
      <c r="L157" s="38"/>
      <c r="M157" s="38"/>
      <c r="N157" s="38"/>
      <c r="O157" s="38"/>
      <c r="Q157" s="50" t="s">
        <v>139</v>
      </c>
      <c r="R157" s="76" t="s">
        <v>467</v>
      </c>
      <c r="S157" s="80" t="s">
        <v>1125</v>
      </c>
      <c r="T157" s="91" t="s">
        <v>1548</v>
      </c>
      <c r="U157" s="127" t="s">
        <v>139</v>
      </c>
    </row>
    <row r="158" spans="1:21" outlineLevel="2" x14ac:dyDescent="0.35">
      <c r="A158" s="24" t="str">
        <f>IF('User guide'!$B$1="English",R158,IF('User guide'!$B$1="Swedish",Q158,IF('User guide'!$B$1="Norwegian",S158,IF('User guide'!$B$1="Finnish",T158,U158))))</f>
        <v>03202 Wetroom wall coverings</v>
      </c>
      <c r="B158" s="38" t="str">
        <f t="shared" si="6"/>
        <v>X</v>
      </c>
      <c r="C158" s="38" t="s">
        <v>1</v>
      </c>
      <c r="D158" s="38"/>
      <c r="E158" s="38"/>
      <c r="F158" s="38"/>
      <c r="G158" s="38"/>
      <c r="H158" s="38" t="s">
        <v>1</v>
      </c>
      <c r="I158" s="38"/>
      <c r="J158" s="38" t="s">
        <v>1</v>
      </c>
      <c r="K158" s="38"/>
      <c r="L158" s="38"/>
      <c r="M158" s="38"/>
      <c r="N158" s="38"/>
      <c r="O158" s="38"/>
      <c r="Q158" s="50" t="s">
        <v>140</v>
      </c>
      <c r="R158" s="76" t="s">
        <v>468</v>
      </c>
      <c r="S158" s="80" t="s">
        <v>1126</v>
      </c>
      <c r="T158" s="91" t="s">
        <v>1549</v>
      </c>
      <c r="U158" s="127" t="s">
        <v>1997</v>
      </c>
    </row>
    <row r="159" spans="1:21" outlineLevel="2" x14ac:dyDescent="0.35">
      <c r="A159" s="24" t="str">
        <f>IF('User guide'!$B$1="English",R159,IF('User guide'!$B$1="Swedish",Q159,IF('User guide'!$B$1="Norwegian",S159,IF('User guide'!$B$1="Finnish",T159,U159))))</f>
        <v>03203 Textile and non-woven fabrics</v>
      </c>
      <c r="B159" s="38" t="str">
        <f t="shared" si="6"/>
        <v/>
      </c>
      <c r="C159" s="38" t="s">
        <v>1</v>
      </c>
      <c r="D159" s="38"/>
      <c r="E159" s="38"/>
      <c r="F159" s="38"/>
      <c r="G159" s="38"/>
      <c r="H159" s="38"/>
      <c r="I159" s="38"/>
      <c r="J159" s="38"/>
      <c r="K159" s="38"/>
      <c r="L159" s="38"/>
      <c r="M159" s="38"/>
      <c r="N159" s="38"/>
      <c r="O159" s="38"/>
      <c r="Q159" s="50" t="s">
        <v>141</v>
      </c>
      <c r="R159" s="76" t="s">
        <v>469</v>
      </c>
      <c r="S159" s="80" t="s">
        <v>1127</v>
      </c>
      <c r="T159" s="91" t="s">
        <v>1550</v>
      </c>
      <c r="U159" s="127" t="s">
        <v>1998</v>
      </c>
    </row>
    <row r="160" spans="1:21" outlineLevel="2" x14ac:dyDescent="0.35">
      <c r="A160" s="24" t="str">
        <f>IF('User guide'!$B$1="English",R160,IF('User guide'!$B$1="Swedish",Q160,IF('User guide'!$B$1="Norwegian",S160,IF('User guide'!$B$1="Finnish",T160,U160))))</f>
        <v>Glass fiber fabric / fiberglass mesh</v>
      </c>
      <c r="B160" s="38" t="str">
        <f t="shared" si="6"/>
        <v/>
      </c>
      <c r="C160" s="38" t="s">
        <v>1</v>
      </c>
      <c r="D160" s="38"/>
      <c r="E160" s="38"/>
      <c r="F160" s="38"/>
      <c r="G160" s="38"/>
      <c r="H160" s="38"/>
      <c r="I160" s="38"/>
      <c r="J160" s="38"/>
      <c r="K160" s="38"/>
      <c r="L160" s="38"/>
      <c r="M160" s="38"/>
      <c r="N160" s="38"/>
      <c r="O160" s="38"/>
      <c r="Q160" s="50" t="s">
        <v>670</v>
      </c>
      <c r="R160" s="76" t="s">
        <v>898</v>
      </c>
      <c r="S160" s="80" t="s">
        <v>1128</v>
      </c>
      <c r="T160" s="91" t="s">
        <v>1551</v>
      </c>
      <c r="U160" s="127" t="s">
        <v>1999</v>
      </c>
    </row>
    <row r="161" spans="1:21" outlineLevel="1" x14ac:dyDescent="0.35">
      <c r="A161" s="40" t="str">
        <f>IF('User guide'!$B$1="English",R161,IF('User guide'!$B$1="Swedish",Q161,IF('User guide'!$B$1="Norwegian",S161,IF('User guide'!$B$1="Finnish",T161,U161))))</f>
        <v>033 Ceiling and wall systems</v>
      </c>
      <c r="B161" s="41" t="str">
        <f t="shared" si="6"/>
        <v/>
      </c>
      <c r="C161" s="41"/>
      <c r="D161" s="41"/>
      <c r="E161" s="41"/>
      <c r="F161" s="41"/>
      <c r="G161" s="41"/>
      <c r="H161" s="41"/>
      <c r="I161" s="41"/>
      <c r="J161" s="41"/>
      <c r="K161" s="41"/>
      <c r="L161" s="41"/>
      <c r="M161" s="41"/>
      <c r="N161" s="41"/>
      <c r="O161" s="41"/>
      <c r="Q161" s="50" t="s">
        <v>142</v>
      </c>
      <c r="R161" s="76" t="s">
        <v>470</v>
      </c>
      <c r="S161" s="79" t="s">
        <v>1129</v>
      </c>
      <c r="T161" s="90" t="s">
        <v>1552</v>
      </c>
      <c r="U161" s="127" t="s">
        <v>2000</v>
      </c>
    </row>
    <row r="162" spans="1:21" outlineLevel="2" x14ac:dyDescent="0.35">
      <c r="A162" s="24" t="str">
        <f>IF('User guide'!$B$1="English",R162,IF('User guide'!$B$1="Swedish",Q162,IF('User guide'!$B$1="Norwegian",S162,IF('User guide'!$B$1="Finnish",T162,U162))))</f>
        <v>03301 Ceiling panels</v>
      </c>
      <c r="B162" s="38" t="str">
        <f t="shared" si="6"/>
        <v>X</v>
      </c>
      <c r="C162" s="38" t="str">
        <f t="shared" si="6"/>
        <v>X</v>
      </c>
      <c r="D162" s="38"/>
      <c r="E162" s="38"/>
      <c r="F162" s="38" t="s">
        <v>331</v>
      </c>
      <c r="G162" s="38"/>
      <c r="H162" s="38" t="s">
        <v>1</v>
      </c>
      <c r="I162" s="38"/>
      <c r="J162" s="38" t="s">
        <v>1</v>
      </c>
      <c r="K162" s="38"/>
      <c r="L162" s="38"/>
      <c r="M162" s="38"/>
      <c r="N162" s="38"/>
      <c r="O162" s="38"/>
      <c r="Q162" s="50" t="s">
        <v>143</v>
      </c>
      <c r="R162" s="76" t="s">
        <v>471</v>
      </c>
      <c r="S162" s="80" t="s">
        <v>1130</v>
      </c>
      <c r="T162" s="91" t="s">
        <v>1553</v>
      </c>
      <c r="U162" s="127" t="s">
        <v>2001</v>
      </c>
    </row>
    <row r="163" spans="1:21" outlineLevel="2" x14ac:dyDescent="0.35">
      <c r="A163" s="24" t="str">
        <f>IF('User guide'!$B$1="English",R163,IF('User guide'!$B$1="Swedish",Q163,IF('User guide'!$B$1="Norwegian",S163,IF('User guide'!$B$1="Finnish",T163,U163))))</f>
        <v>03301 Ceiling panels - treated</v>
      </c>
      <c r="B163" s="38" t="str">
        <f t="shared" si="6"/>
        <v>X</v>
      </c>
      <c r="C163" s="38" t="str">
        <f t="shared" si="6"/>
        <v>X</v>
      </c>
      <c r="D163" s="145"/>
      <c r="E163" s="145"/>
      <c r="F163" s="38" t="s">
        <v>331</v>
      </c>
      <c r="G163" s="38" t="s">
        <v>1</v>
      </c>
      <c r="H163" s="38" t="s">
        <v>1</v>
      </c>
      <c r="I163" s="145"/>
      <c r="J163" s="38" t="s">
        <v>1</v>
      </c>
      <c r="K163" s="145"/>
      <c r="L163" s="145"/>
      <c r="M163" s="145"/>
      <c r="N163" s="145"/>
      <c r="O163" s="145"/>
      <c r="Q163" s="50" t="s">
        <v>2401</v>
      </c>
      <c r="R163" s="76" t="s">
        <v>2393</v>
      </c>
      <c r="S163" s="80" t="s">
        <v>2399</v>
      </c>
      <c r="T163" s="91" t="s">
        <v>2395</v>
      </c>
      <c r="U163" s="127" t="s">
        <v>2397</v>
      </c>
    </row>
    <row r="164" spans="1:21" outlineLevel="2" x14ac:dyDescent="0.35">
      <c r="A164" s="25" t="str">
        <f>IF('User guide'!$B$1="English",R164,IF('User guide'!$B$1="Swedish",Q164,IF('User guide'!$B$1="Norwegian",S164,IF('User guide'!$B$1="Finnish",T164,U164))))</f>
        <v>03303 Wainscoting and decorative wall panels</v>
      </c>
      <c r="B164" s="38" t="str">
        <f t="shared" si="6"/>
        <v>X</v>
      </c>
      <c r="C164" s="38" t="s">
        <v>1</v>
      </c>
      <c r="D164" s="38"/>
      <c r="E164" s="38"/>
      <c r="F164" s="38" t="s">
        <v>331</v>
      </c>
      <c r="G164" s="38"/>
      <c r="H164" s="38" t="s">
        <v>1</v>
      </c>
      <c r="I164" s="38"/>
      <c r="J164" s="38" t="s">
        <v>1</v>
      </c>
      <c r="K164" s="38"/>
      <c r="L164" s="38"/>
      <c r="M164" s="38" t="s">
        <v>331</v>
      </c>
      <c r="N164" s="38" t="s">
        <v>331</v>
      </c>
      <c r="O164" s="38"/>
      <c r="Q164" s="50" t="s">
        <v>144</v>
      </c>
      <c r="R164" s="76" t="s">
        <v>472</v>
      </c>
      <c r="S164" s="79" t="s">
        <v>1131</v>
      </c>
      <c r="T164" s="90" t="s">
        <v>1554</v>
      </c>
      <c r="U164" s="127" t="s">
        <v>2002</v>
      </c>
    </row>
    <row r="165" spans="1:21" outlineLevel="2" x14ac:dyDescent="0.35">
      <c r="A165" s="25" t="str">
        <f>IF('User guide'!$B$1="English",R165,IF('User guide'!$B$1="Swedish",Q165,IF('User guide'!$B$1="Norwegian",S165,IF('User guide'!$B$1="Finnish",T165,U165))))</f>
        <v>03303 Wainscoting and decorative wall panels - treated</v>
      </c>
      <c r="B165" s="38" t="str">
        <f t="shared" si="6"/>
        <v>X</v>
      </c>
      <c r="C165" s="38" t="s">
        <v>1</v>
      </c>
      <c r="D165" s="145"/>
      <c r="E165" s="145"/>
      <c r="F165" s="38" t="s">
        <v>331</v>
      </c>
      <c r="G165" s="38" t="s">
        <v>1</v>
      </c>
      <c r="H165" s="38" t="s">
        <v>1</v>
      </c>
      <c r="I165" s="145"/>
      <c r="J165" s="38" t="s">
        <v>1</v>
      </c>
      <c r="K165" s="145"/>
      <c r="L165" s="145"/>
      <c r="M165" s="38" t="s">
        <v>331</v>
      </c>
      <c r="N165" s="38" t="s">
        <v>331</v>
      </c>
      <c r="O165" s="145"/>
      <c r="Q165" s="50" t="s">
        <v>2402</v>
      </c>
      <c r="R165" s="76" t="s">
        <v>2394</v>
      </c>
      <c r="S165" s="79" t="s">
        <v>2400</v>
      </c>
      <c r="T165" s="90" t="s">
        <v>2396</v>
      </c>
      <c r="U165" s="127" t="s">
        <v>2398</v>
      </c>
    </row>
    <row r="166" spans="1:21" outlineLevel="1" x14ac:dyDescent="0.35">
      <c r="A166" s="40" t="str">
        <f>IF('User guide'!$B$1="English",R166,IF('User guide'!$B$1="Swedish",Q166,IF('User guide'!$B$1="Norwegian",S166,IF('User guide'!$B$1="Finnish",T166,U166))))</f>
        <v>034 Paint goods</v>
      </c>
      <c r="B166" s="41" t="str">
        <f t="shared" si="6"/>
        <v>X</v>
      </c>
      <c r="C166" s="41" t="s">
        <v>1</v>
      </c>
      <c r="D166" s="41"/>
      <c r="E166" s="41"/>
      <c r="F166" s="41"/>
      <c r="G166" s="41" t="s">
        <v>1</v>
      </c>
      <c r="H166" s="41"/>
      <c r="I166" s="41"/>
      <c r="J166" s="41"/>
      <c r="K166" s="41"/>
      <c r="L166" s="41"/>
      <c r="M166" s="41"/>
      <c r="N166" s="41"/>
      <c r="O166" s="41"/>
      <c r="Q166" s="50" t="s">
        <v>145</v>
      </c>
      <c r="R166" s="76" t="s">
        <v>473</v>
      </c>
      <c r="S166" s="79" t="s">
        <v>1132</v>
      </c>
      <c r="T166" s="90" t="s">
        <v>1555</v>
      </c>
      <c r="U166" s="127" t="s">
        <v>2003</v>
      </c>
    </row>
    <row r="167" spans="1:21" outlineLevel="2" x14ac:dyDescent="0.35">
      <c r="A167" s="25" t="str">
        <f>IF('User guide'!$B$1="English",R167,IF('User guide'!$B$1="Swedish",Q167,IF('User guide'!$B$1="Norwegian",S167,IF('User guide'!$B$1="Finnish",T167,U167))))</f>
        <v xml:space="preserve">03401 Primer, outdoors </v>
      </c>
      <c r="B167" s="38" t="str">
        <f t="shared" si="6"/>
        <v>X</v>
      </c>
      <c r="C167" s="38" t="s">
        <v>1</v>
      </c>
      <c r="D167" s="38"/>
      <c r="E167" s="38"/>
      <c r="F167" s="38"/>
      <c r="G167" s="38" t="s">
        <v>1</v>
      </c>
      <c r="H167" s="38"/>
      <c r="I167" s="38"/>
      <c r="J167" s="38"/>
      <c r="K167" s="38"/>
      <c r="L167" s="38"/>
      <c r="M167" s="38"/>
      <c r="N167" s="38"/>
      <c r="O167" s="38"/>
      <c r="Q167" s="50" t="s">
        <v>146</v>
      </c>
      <c r="R167" s="76" t="s">
        <v>474</v>
      </c>
      <c r="S167" s="79" t="s">
        <v>1133</v>
      </c>
      <c r="T167" s="90" t="s">
        <v>1556</v>
      </c>
      <c r="U167" s="127" t="s">
        <v>2004</v>
      </c>
    </row>
    <row r="168" spans="1:21" outlineLevel="2" x14ac:dyDescent="0.35">
      <c r="A168" s="25" t="str">
        <f>IF('User guide'!$B$1="English",R168,IF('User guide'!$B$1="Swedish",Q168,IF('User guide'!$B$1="Norwegian",S168,IF('User guide'!$B$1="Finnish",T168,U168))))</f>
        <v xml:space="preserve">03402 House paint, outdoors </v>
      </c>
      <c r="B168" s="38" t="str">
        <f t="shared" si="6"/>
        <v>X</v>
      </c>
      <c r="C168" s="38" t="s">
        <v>1</v>
      </c>
      <c r="D168" s="38"/>
      <c r="E168" s="38"/>
      <c r="F168" s="38"/>
      <c r="G168" s="38" t="s">
        <v>1</v>
      </c>
      <c r="H168" s="38"/>
      <c r="I168" s="38"/>
      <c r="J168" s="38"/>
      <c r="K168" s="38"/>
      <c r="L168" s="38"/>
      <c r="M168" s="38"/>
      <c r="N168" s="38"/>
      <c r="O168" s="38"/>
      <c r="Q168" s="50" t="s">
        <v>147</v>
      </c>
      <c r="R168" s="76" t="s">
        <v>475</v>
      </c>
      <c r="S168" s="79" t="s">
        <v>1134</v>
      </c>
      <c r="T168" s="90" t="s">
        <v>1557</v>
      </c>
      <c r="U168" s="127" t="s">
        <v>2005</v>
      </c>
    </row>
    <row r="169" spans="1:21" outlineLevel="2" x14ac:dyDescent="0.35">
      <c r="A169" s="25" t="str">
        <f>IF('User guide'!$B$1="English",R169,IF('User guide'!$B$1="Swedish",Q169,IF('User guide'!$B$1="Norwegian",S169,IF('User guide'!$B$1="Finnish",T169,U169))))</f>
        <v>03403 Roofing paint, outdoors</v>
      </c>
      <c r="B169" s="38" t="str">
        <f t="shared" si="6"/>
        <v>X</v>
      </c>
      <c r="C169" s="38" t="s">
        <v>1</v>
      </c>
      <c r="D169" s="38"/>
      <c r="E169" s="38"/>
      <c r="F169" s="38"/>
      <c r="G169" s="38" t="s">
        <v>1</v>
      </c>
      <c r="H169" s="38"/>
      <c r="I169" s="38"/>
      <c r="J169" s="38"/>
      <c r="K169" s="38"/>
      <c r="L169" s="38"/>
      <c r="M169" s="38"/>
      <c r="N169" s="38"/>
      <c r="O169" s="38"/>
      <c r="Q169" s="50" t="s">
        <v>148</v>
      </c>
      <c r="R169" s="76" t="s">
        <v>476</v>
      </c>
      <c r="S169" s="79" t="s">
        <v>1135</v>
      </c>
      <c r="T169" s="90" t="s">
        <v>1558</v>
      </c>
      <c r="U169" s="127" t="s">
        <v>2006</v>
      </c>
    </row>
    <row r="170" spans="1:21" outlineLevel="2" x14ac:dyDescent="0.35">
      <c r="A170" s="25" t="str">
        <f>IF('User guide'!$B$1="English",R170,IF('User guide'!$B$1="Swedish",Q170,IF('User guide'!$B$1="Norwegian",S170,IF('User guide'!$B$1="Finnish",T170,U170))))</f>
        <v>03404 Wall and ceiling paints, indoors</v>
      </c>
      <c r="B170" s="38" t="str">
        <f t="shared" si="6"/>
        <v>X</v>
      </c>
      <c r="C170" s="38" t="s">
        <v>1</v>
      </c>
      <c r="D170" s="38"/>
      <c r="E170" s="38"/>
      <c r="F170" s="38"/>
      <c r="G170" s="38" t="s">
        <v>1</v>
      </c>
      <c r="H170" s="38"/>
      <c r="I170" s="38"/>
      <c r="J170" s="38"/>
      <c r="K170" s="38"/>
      <c r="L170" s="38"/>
      <c r="M170" s="38"/>
      <c r="N170" s="38"/>
      <c r="O170" s="38"/>
      <c r="Q170" s="50" t="s">
        <v>149</v>
      </c>
      <c r="R170" s="76" t="s">
        <v>477</v>
      </c>
      <c r="S170" s="79" t="s">
        <v>1136</v>
      </c>
      <c r="T170" s="90" t="s">
        <v>1559</v>
      </c>
      <c r="U170" s="127" t="s">
        <v>2007</v>
      </c>
    </row>
    <row r="171" spans="1:21" outlineLevel="2" x14ac:dyDescent="0.35">
      <c r="A171" s="25" t="str">
        <f>IF('User guide'!$B$1="English",R171,IF('User guide'!$B$1="Swedish",Q171,IF('User guide'!$B$1="Norwegian",S171,IF('User guide'!$B$1="Finnish",T171,U171))))</f>
        <v>03405 Wood paint, indoors</v>
      </c>
      <c r="B171" s="38" t="str">
        <f t="shared" si="6"/>
        <v>X</v>
      </c>
      <c r="C171" s="38" t="s">
        <v>1</v>
      </c>
      <c r="D171" s="38"/>
      <c r="E171" s="38"/>
      <c r="F171" s="38"/>
      <c r="G171" s="38" t="s">
        <v>1</v>
      </c>
      <c r="H171" s="38"/>
      <c r="I171" s="38"/>
      <c r="J171" s="38"/>
      <c r="K171" s="38"/>
      <c r="L171" s="38"/>
      <c r="M171" s="38"/>
      <c r="N171" s="38"/>
      <c r="O171" s="38"/>
      <c r="Q171" s="50" t="s">
        <v>150</v>
      </c>
      <c r="R171" s="76" t="s">
        <v>478</v>
      </c>
      <c r="S171" s="79" t="s">
        <v>1137</v>
      </c>
      <c r="T171" s="90" t="s">
        <v>1560</v>
      </c>
      <c r="U171" s="127" t="s">
        <v>2008</v>
      </c>
    </row>
    <row r="172" spans="1:21" outlineLevel="2" x14ac:dyDescent="0.35">
      <c r="A172" s="25" t="str">
        <f>IF('User guide'!$B$1="English",R172,IF('User guide'!$B$1="Swedish",Q172,IF('User guide'!$B$1="Norwegian",S172,IF('User guide'!$B$1="Finnish",T172,U172))))</f>
        <v xml:space="preserve">03406 Floor paint, oil, lye and soap </v>
      </c>
      <c r="B172" s="38" t="str">
        <f t="shared" si="6"/>
        <v>X</v>
      </c>
      <c r="C172" s="38" t="s">
        <v>1</v>
      </c>
      <c r="D172" s="38"/>
      <c r="E172" s="38"/>
      <c r="F172" s="38"/>
      <c r="G172" s="38" t="s">
        <v>1</v>
      </c>
      <c r="H172" s="38"/>
      <c r="I172" s="38"/>
      <c r="J172" s="38"/>
      <c r="K172" s="38"/>
      <c r="L172" s="38"/>
      <c r="M172" s="38"/>
      <c r="N172" s="38"/>
      <c r="O172" s="38"/>
      <c r="Q172" s="50" t="s">
        <v>151</v>
      </c>
      <c r="R172" s="76" t="s">
        <v>479</v>
      </c>
      <c r="S172" s="79" t="s">
        <v>1138</v>
      </c>
      <c r="T172" s="90" t="s">
        <v>1561</v>
      </c>
      <c r="U172" s="127" t="s">
        <v>2009</v>
      </c>
    </row>
    <row r="173" spans="1:21" outlineLevel="2" x14ac:dyDescent="0.35">
      <c r="A173" s="25" t="str">
        <f>IF('User guide'!$B$1="English",R173,IF('User guide'!$B$1="Swedish",Q173,IF('User guide'!$B$1="Norwegian",S173,IF('User guide'!$B$1="Finnish",T173,U173))))</f>
        <v xml:space="preserve">03407 Oils and wood preservation </v>
      </c>
      <c r="B173" s="38" t="str">
        <f t="shared" si="6"/>
        <v>X</v>
      </c>
      <c r="C173" s="38" t="s">
        <v>1</v>
      </c>
      <c r="D173" s="38"/>
      <c r="E173" s="38"/>
      <c r="F173" s="38"/>
      <c r="G173" s="38" t="s">
        <v>1</v>
      </c>
      <c r="H173" s="38"/>
      <c r="I173" s="38"/>
      <c r="J173" s="38"/>
      <c r="K173" s="38"/>
      <c r="L173" s="38"/>
      <c r="M173" s="38"/>
      <c r="N173" s="38"/>
      <c r="O173" s="38"/>
      <c r="Q173" s="50" t="s">
        <v>152</v>
      </c>
      <c r="R173" s="76" t="s">
        <v>480</v>
      </c>
      <c r="S173" s="79" t="s">
        <v>1139</v>
      </c>
      <c r="T173" s="90" t="s">
        <v>1562</v>
      </c>
      <c r="U173" s="127" t="s">
        <v>2010</v>
      </c>
    </row>
    <row r="174" spans="1:21" outlineLevel="2" x14ac:dyDescent="0.35">
      <c r="A174" s="25" t="str">
        <f>IF('User guide'!$B$1="English",R174,IF('User guide'!$B$1="Swedish",Q174,IF('User guide'!$B$1="Norwegian",S174,IF('User guide'!$B$1="Finnish",T174,U174))))</f>
        <v>03408 Other paint</v>
      </c>
      <c r="B174" s="38" t="str">
        <f t="shared" si="6"/>
        <v>X</v>
      </c>
      <c r="C174" s="38" t="s">
        <v>1</v>
      </c>
      <c r="D174" s="38"/>
      <c r="E174" s="38"/>
      <c r="F174" s="38"/>
      <c r="G174" s="38" t="s">
        <v>1</v>
      </c>
      <c r="H174" s="38"/>
      <c r="I174" s="38"/>
      <c r="J174" s="38"/>
      <c r="K174" s="38"/>
      <c r="L174" s="38"/>
      <c r="M174" s="38"/>
      <c r="N174" s="38"/>
      <c r="O174" s="38"/>
      <c r="Q174" s="50" t="s">
        <v>153</v>
      </c>
      <c r="R174" s="76" t="s">
        <v>481</v>
      </c>
      <c r="S174" s="79" t="s">
        <v>1140</v>
      </c>
      <c r="T174" s="90" t="s">
        <v>1563</v>
      </c>
      <c r="U174" s="127" t="s">
        <v>1140</v>
      </c>
    </row>
    <row r="175" spans="1:21" outlineLevel="2" x14ac:dyDescent="0.35">
      <c r="A175" s="30" t="str">
        <f>IF('User guide'!$B$1="English",R175,IF('User guide'!$B$1="Swedish",Q175,IF('User guide'!$B$1="Norwegian",S175,IF('User guide'!$B$1="Finnish",T175,U175))))</f>
        <v>03410 Wood paint, outdoors</v>
      </c>
      <c r="B175" s="38" t="str">
        <f t="shared" si="6"/>
        <v>X</v>
      </c>
      <c r="C175" s="38" t="s">
        <v>1</v>
      </c>
      <c r="D175" s="38"/>
      <c r="E175" s="38"/>
      <c r="F175" s="38"/>
      <c r="G175" s="38" t="s">
        <v>1</v>
      </c>
      <c r="H175" s="38"/>
      <c r="I175" s="38"/>
      <c r="J175" s="38"/>
      <c r="K175" s="38"/>
      <c r="L175" s="38"/>
      <c r="M175" s="38"/>
      <c r="N175" s="38"/>
      <c r="O175" s="38"/>
      <c r="Q175" s="50" t="s">
        <v>154</v>
      </c>
      <c r="R175" s="76" t="s">
        <v>482</v>
      </c>
      <c r="S175" s="84" t="s">
        <v>1141</v>
      </c>
      <c r="T175" s="95" t="s">
        <v>1564</v>
      </c>
      <c r="U175" s="127" t="s">
        <v>2011</v>
      </c>
    </row>
    <row r="176" spans="1:21" outlineLevel="1" x14ac:dyDescent="0.35">
      <c r="A176" s="40" t="str">
        <f>IF('User guide'!$B$1="English",R176,IF('User guide'!$B$1="Swedish",Q176,IF('User guide'!$B$1="Norwegian",S176,IF('User guide'!$B$1="Finnish",T176,U176))))</f>
        <v xml:space="preserve">035 Interior wood </v>
      </c>
      <c r="B176" s="41" t="str">
        <f t="shared" si="6"/>
        <v/>
      </c>
      <c r="C176" s="41"/>
      <c r="D176" s="41"/>
      <c r="E176" s="41"/>
      <c r="F176" s="41"/>
      <c r="G176" s="41"/>
      <c r="H176" s="41"/>
      <c r="I176" s="41"/>
      <c r="J176" s="41"/>
      <c r="K176" s="41"/>
      <c r="L176" s="41"/>
      <c r="M176" s="41"/>
      <c r="N176" s="41"/>
      <c r="O176" s="41"/>
      <c r="Q176" s="50" t="s">
        <v>155</v>
      </c>
      <c r="R176" s="76" t="s">
        <v>483</v>
      </c>
      <c r="S176" s="79" t="s">
        <v>1142</v>
      </c>
      <c r="T176" s="90" t="s">
        <v>1565</v>
      </c>
      <c r="U176" s="127" t="s">
        <v>2012</v>
      </c>
    </row>
    <row r="177" spans="1:21" outlineLevel="2" x14ac:dyDescent="0.35">
      <c r="A177" s="25" t="str">
        <f>IF('User guide'!$B$1="English",R177,IF('User guide'!$B$1="Swedish",Q177,IF('User guide'!$B$1="Norwegian",S177,IF('User guide'!$B$1="Finnish",T177,U177))))</f>
        <v>03501 Planed (smooth planed) timber</v>
      </c>
      <c r="B177" s="38" t="str">
        <f t="shared" si="6"/>
        <v/>
      </c>
      <c r="C177" s="38" t="s">
        <v>1</v>
      </c>
      <c r="D177" s="38"/>
      <c r="E177" s="38"/>
      <c r="F177" s="38"/>
      <c r="G177" s="38"/>
      <c r="H177" s="38"/>
      <c r="I177" s="38"/>
      <c r="J177" s="38"/>
      <c r="K177" s="38"/>
      <c r="L177" s="38"/>
      <c r="M177" s="38" t="s">
        <v>1</v>
      </c>
      <c r="N177" s="38" t="s">
        <v>1</v>
      </c>
      <c r="O177" s="38"/>
      <c r="Q177" s="50" t="s">
        <v>156</v>
      </c>
      <c r="R177" s="76" t="s">
        <v>484</v>
      </c>
      <c r="S177" s="79" t="s">
        <v>1143</v>
      </c>
      <c r="T177" s="90" t="s">
        <v>1566</v>
      </c>
      <c r="U177" s="127" t="s">
        <v>2013</v>
      </c>
    </row>
    <row r="178" spans="1:21" outlineLevel="2" x14ac:dyDescent="0.35">
      <c r="A178" s="25" t="str">
        <f>IF('User guide'!$B$1="English",R178,IF('User guide'!$B$1="Swedish",Q178,IF('User guide'!$B$1="Norwegian",S178,IF('User guide'!$B$1="Finnish",T178,U178))))</f>
        <v>03502-03505 Interior panels</v>
      </c>
      <c r="B178" s="38" t="str">
        <f t="shared" si="6"/>
        <v/>
      </c>
      <c r="C178" s="38" t="s">
        <v>1</v>
      </c>
      <c r="D178" s="38"/>
      <c r="E178" s="38"/>
      <c r="F178" s="38"/>
      <c r="G178" s="38"/>
      <c r="H178" s="38"/>
      <c r="I178" s="38"/>
      <c r="J178" s="38"/>
      <c r="K178" s="38"/>
      <c r="L178" s="38"/>
      <c r="M178" s="38" t="s">
        <v>1</v>
      </c>
      <c r="N178" s="38" t="s">
        <v>1</v>
      </c>
      <c r="O178" s="38"/>
      <c r="Q178" s="50" t="s">
        <v>830</v>
      </c>
      <c r="R178" s="76" t="s">
        <v>2418</v>
      </c>
      <c r="S178" s="79" t="s">
        <v>1152</v>
      </c>
      <c r="T178" s="90" t="s">
        <v>1567</v>
      </c>
      <c r="U178" s="127" t="s">
        <v>2014</v>
      </c>
    </row>
    <row r="179" spans="1:21" outlineLevel="2" x14ac:dyDescent="0.35">
      <c r="A179" s="25" t="str">
        <f>IF('User guide'!$B$1="English",R179,IF('User guide'!$B$1="Swedish",Q179,IF('User guide'!$B$1="Norwegian",S179,IF('User guide'!$B$1="Finnish",T179,U179))))</f>
        <v>03502-03505 Interior panels - treated</v>
      </c>
      <c r="B179" s="38" t="str">
        <f t="shared" si="6"/>
        <v>X</v>
      </c>
      <c r="C179" s="38" t="s">
        <v>1</v>
      </c>
      <c r="D179" s="145"/>
      <c r="E179" s="145"/>
      <c r="F179" s="145"/>
      <c r="G179" s="38" t="s">
        <v>1</v>
      </c>
      <c r="H179" s="145"/>
      <c r="I179" s="145"/>
      <c r="J179" s="145"/>
      <c r="K179" s="145"/>
      <c r="L179" s="145"/>
      <c r="M179" s="38" t="s">
        <v>1</v>
      </c>
      <c r="N179" s="38" t="s">
        <v>1</v>
      </c>
      <c r="O179" s="145"/>
      <c r="Q179" s="50" t="s">
        <v>2385</v>
      </c>
      <c r="R179" s="76" t="s">
        <v>2419</v>
      </c>
      <c r="S179" s="79" t="s">
        <v>2387</v>
      </c>
      <c r="T179" s="90" t="s">
        <v>2388</v>
      </c>
      <c r="U179" s="127" t="s">
        <v>2389</v>
      </c>
    </row>
    <row r="180" spans="1:21" outlineLevel="2" x14ac:dyDescent="0.35">
      <c r="A180" s="25" t="str">
        <f>IF('User guide'!$B$1="English",R180,IF('User guide'!$B$1="Swedish",Q180,IF('User guide'!$B$1="Norwegian",S180,IF('User guide'!$B$1="Finnish",T180,U180))))</f>
        <v>Surface-treated indoor staircase in wood</v>
      </c>
      <c r="B180" s="38" t="str">
        <f t="shared" si="6"/>
        <v>X</v>
      </c>
      <c r="C180" s="38" t="s">
        <v>1</v>
      </c>
      <c r="D180" s="38"/>
      <c r="E180" s="38"/>
      <c r="F180" s="38" t="s">
        <v>1</v>
      </c>
      <c r="G180" s="38" t="s">
        <v>1</v>
      </c>
      <c r="H180" s="38"/>
      <c r="I180" s="38" t="s">
        <v>1</v>
      </c>
      <c r="J180" s="38"/>
      <c r="K180" s="38"/>
      <c r="L180" s="38"/>
      <c r="M180" s="38" t="s">
        <v>1</v>
      </c>
      <c r="N180" s="38"/>
      <c r="O180" s="38"/>
      <c r="Q180" s="50" t="s">
        <v>669</v>
      </c>
      <c r="R180" s="76" t="s">
        <v>892</v>
      </c>
      <c r="S180" s="79" t="s">
        <v>1144</v>
      </c>
      <c r="T180" s="90" t="s">
        <v>1492</v>
      </c>
      <c r="U180" s="127" t="s">
        <v>1952</v>
      </c>
    </row>
    <row r="181" spans="1:21" outlineLevel="2" x14ac:dyDescent="0.35">
      <c r="A181" s="25" t="str">
        <f>IF('User guide'!$B$1="English",R181,IF('User guide'!$B$1="Swedish",Q181,IF('User guide'!$B$1="Norwegian",S181,IF('User guide'!$B$1="Finnish",T181,U181))))</f>
        <v>03506 Wood mouldings - untreated</v>
      </c>
      <c r="B181" s="38" t="str">
        <f t="shared" si="6"/>
        <v/>
      </c>
      <c r="C181" s="38" t="s">
        <v>1</v>
      </c>
      <c r="D181" s="38" t="s">
        <v>697</v>
      </c>
      <c r="E181" s="38"/>
      <c r="F181" s="38"/>
      <c r="G181" s="38"/>
      <c r="H181" s="38"/>
      <c r="I181" s="38"/>
      <c r="J181" s="38"/>
      <c r="K181" s="38"/>
      <c r="L181" s="38"/>
      <c r="M181" s="38" t="s">
        <v>1</v>
      </c>
      <c r="N181" s="38"/>
      <c r="O181" s="38"/>
      <c r="Q181" s="50" t="s">
        <v>157</v>
      </c>
      <c r="R181" s="76" t="s">
        <v>485</v>
      </c>
      <c r="S181" s="79" t="s">
        <v>1145</v>
      </c>
      <c r="T181" s="90" t="s">
        <v>1568</v>
      </c>
      <c r="U181" s="127" t="s">
        <v>2015</v>
      </c>
    </row>
    <row r="182" spans="1:21" outlineLevel="2" x14ac:dyDescent="0.35">
      <c r="A182" s="25" t="str">
        <f>IF('User guide'!$B$1="English",R182,IF('User guide'!$B$1="Swedish",Q182,IF('User guide'!$B$1="Norwegian",S182,IF('User guide'!$B$1="Finnish",T182,U182))))</f>
        <v>03507 Wood mouldings - treated</v>
      </c>
      <c r="B182" s="38" t="str">
        <f t="shared" si="6"/>
        <v/>
      </c>
      <c r="C182" s="38" t="s">
        <v>1</v>
      </c>
      <c r="D182" s="38" t="s">
        <v>697</v>
      </c>
      <c r="E182" s="38"/>
      <c r="F182" s="38"/>
      <c r="G182" s="38"/>
      <c r="H182" s="38"/>
      <c r="I182" s="38"/>
      <c r="J182" s="38"/>
      <c r="K182" s="38"/>
      <c r="L182" s="38"/>
      <c r="M182" s="38" t="s">
        <v>1</v>
      </c>
      <c r="N182" s="38"/>
      <c r="O182" s="38"/>
      <c r="Q182" s="50" t="s">
        <v>158</v>
      </c>
      <c r="R182" s="76" t="s">
        <v>486</v>
      </c>
      <c r="S182" s="79" t="s">
        <v>1146</v>
      </c>
      <c r="T182" s="90" t="s">
        <v>1569</v>
      </c>
      <c r="U182" s="127" t="s">
        <v>2016</v>
      </c>
    </row>
    <row r="183" spans="1:21" outlineLevel="2" x14ac:dyDescent="0.35">
      <c r="A183" s="25" t="str">
        <f>IF('User guide'!$B$1="English",R183,IF('User guide'!$B$1="Swedish",Q183,IF('User guide'!$B$1="Norwegian",S183,IF('User guide'!$B$1="Finnish",T183,U183))))</f>
        <v>03508 Wood fibre mouldings - treated</v>
      </c>
      <c r="B183" s="38" t="str">
        <f t="shared" si="6"/>
        <v>X</v>
      </c>
      <c r="C183" s="38" t="s">
        <v>1</v>
      </c>
      <c r="D183" s="38"/>
      <c r="E183" s="38"/>
      <c r="F183" s="38" t="s">
        <v>1</v>
      </c>
      <c r="G183" s="38"/>
      <c r="H183" s="38"/>
      <c r="I183" s="38"/>
      <c r="J183" s="38"/>
      <c r="K183" s="38"/>
      <c r="L183" s="38"/>
      <c r="M183" s="38" t="s">
        <v>1</v>
      </c>
      <c r="N183" s="38"/>
      <c r="O183" s="38"/>
      <c r="Q183" s="50" t="s">
        <v>733</v>
      </c>
      <c r="R183" s="76" t="s">
        <v>487</v>
      </c>
      <c r="S183" s="79" t="s">
        <v>1147</v>
      </c>
      <c r="T183" s="90" t="s">
        <v>1570</v>
      </c>
      <c r="U183" s="127" t="s">
        <v>2017</v>
      </c>
    </row>
    <row r="184" spans="1:21" outlineLevel="2" x14ac:dyDescent="0.35">
      <c r="A184" s="25" t="str">
        <f>IF('User guide'!$B$1="English",R184,IF('User guide'!$B$1="Swedish",Q184,IF('User guide'!$B$1="Norwegian",S184,IF('User guide'!$B$1="Finnish",T184,U184))))</f>
        <v xml:space="preserve">03509 Wood fibre mouldings - foiled </v>
      </c>
      <c r="B184" s="38" t="str">
        <f t="shared" si="6"/>
        <v>X</v>
      </c>
      <c r="C184" s="38" t="s">
        <v>1</v>
      </c>
      <c r="D184" s="38"/>
      <c r="E184" s="38"/>
      <c r="F184" s="38" t="s">
        <v>1</v>
      </c>
      <c r="G184" s="38"/>
      <c r="H184" s="38"/>
      <c r="I184" s="38"/>
      <c r="J184" s="38" t="s">
        <v>1</v>
      </c>
      <c r="K184" s="38"/>
      <c r="L184" s="38"/>
      <c r="M184" s="38" t="s">
        <v>1</v>
      </c>
      <c r="N184" s="38"/>
      <c r="O184" s="38"/>
      <c r="Q184" s="50" t="s">
        <v>160</v>
      </c>
      <c r="R184" s="76" t="s">
        <v>488</v>
      </c>
      <c r="S184" s="79" t="s">
        <v>1148</v>
      </c>
      <c r="T184" s="90" t="s">
        <v>1571</v>
      </c>
      <c r="U184" s="127" t="s">
        <v>2018</v>
      </c>
    </row>
    <row r="185" spans="1:21" outlineLevel="2" x14ac:dyDescent="0.35">
      <c r="A185" s="25" t="str">
        <f>IF('User guide'!$B$1="English",R185,IF('User guide'!$B$1="Swedish",Q185,IF('User guide'!$B$1="Norwegian",S185,IF('User guide'!$B$1="Finnish",T185,U185))))</f>
        <v>03510 Wood fibre mouldings - veneered</v>
      </c>
      <c r="B185" s="38" t="str">
        <f t="shared" si="6"/>
        <v>X</v>
      </c>
      <c r="C185" s="38" t="s">
        <v>1</v>
      </c>
      <c r="D185" s="38"/>
      <c r="E185" s="38"/>
      <c r="F185" s="38" t="s">
        <v>1</v>
      </c>
      <c r="G185" s="38"/>
      <c r="H185" s="38"/>
      <c r="I185" s="38"/>
      <c r="J185" s="38"/>
      <c r="K185" s="38"/>
      <c r="L185" s="38"/>
      <c r="M185" s="38" t="s">
        <v>1</v>
      </c>
      <c r="N185" s="38"/>
      <c r="O185" s="38"/>
      <c r="Q185" s="50" t="s">
        <v>161</v>
      </c>
      <c r="R185" s="76" t="s">
        <v>489</v>
      </c>
      <c r="S185" s="79" t="s">
        <v>1149</v>
      </c>
      <c r="T185" s="90" t="s">
        <v>1572</v>
      </c>
      <c r="U185" s="127" t="s">
        <v>2019</v>
      </c>
    </row>
    <row r="186" spans="1:21" outlineLevel="2" x14ac:dyDescent="0.35">
      <c r="A186" s="25" t="str">
        <f>IF('User guide'!$B$1="English",R186,IF('User guide'!$B$1="Swedish",Q186,IF('User guide'!$B$1="Norwegian",S186,IF('User guide'!$B$1="Finnish",T186,U186))))</f>
        <v>03511 High-grade mouldings - untreated</v>
      </c>
      <c r="B186" s="38" t="str">
        <f t="shared" si="6"/>
        <v/>
      </c>
      <c r="C186" s="38" t="s">
        <v>1</v>
      </c>
      <c r="D186" s="38" t="s">
        <v>697</v>
      </c>
      <c r="E186" s="38"/>
      <c r="F186" s="38"/>
      <c r="G186" s="38"/>
      <c r="H186" s="38"/>
      <c r="I186" s="38"/>
      <c r="J186" s="38"/>
      <c r="K186" s="38"/>
      <c r="L186" s="38"/>
      <c r="M186" s="38" t="s">
        <v>1</v>
      </c>
      <c r="N186" s="38"/>
      <c r="O186" s="38"/>
      <c r="Q186" s="50" t="s">
        <v>162</v>
      </c>
      <c r="R186" s="76" t="s">
        <v>490</v>
      </c>
      <c r="S186" s="79" t="s">
        <v>1150</v>
      </c>
      <c r="T186" s="90" t="s">
        <v>1573</v>
      </c>
      <c r="U186" s="127" t="s">
        <v>2020</v>
      </c>
    </row>
    <row r="187" spans="1:21" outlineLevel="2" x14ac:dyDescent="0.35">
      <c r="A187" s="25" t="str">
        <f>IF('User guide'!$B$1="English",R187,IF('User guide'!$B$1="Swedish",Q187,IF('User guide'!$B$1="Norwegian",S187,IF('User guide'!$B$1="Finnish",T187,U187))))</f>
        <v>03512 High-grade mouldings - treated</v>
      </c>
      <c r="B187" s="38" t="str">
        <f t="shared" si="6"/>
        <v/>
      </c>
      <c r="C187" s="38" t="s">
        <v>1</v>
      </c>
      <c r="D187" s="38" t="s">
        <v>697</v>
      </c>
      <c r="E187" s="38"/>
      <c r="F187" s="38"/>
      <c r="G187" s="38"/>
      <c r="H187" s="38"/>
      <c r="I187" s="38"/>
      <c r="J187" s="38"/>
      <c r="K187" s="38"/>
      <c r="L187" s="38"/>
      <c r="M187" s="38" t="s">
        <v>1</v>
      </c>
      <c r="N187" s="38"/>
      <c r="O187" s="38"/>
      <c r="Q187" s="50" t="s">
        <v>163</v>
      </c>
      <c r="R187" s="76" t="s">
        <v>491</v>
      </c>
      <c r="S187" s="79" t="s">
        <v>1151</v>
      </c>
      <c r="T187" s="90" t="s">
        <v>1574</v>
      </c>
      <c r="U187" s="127" t="s">
        <v>2021</v>
      </c>
    </row>
    <row r="188" spans="1:21" ht="15.5" x14ac:dyDescent="0.35">
      <c r="A188" s="44" t="str">
        <f>IF('User guide'!$B$1="English",R188,IF('User guide'!$B$1="Swedish",Q188,IF('User guide'!$B$1="Norwegian",S188,IF('User guide'!$B$1="Finnish",T188,U188))))</f>
        <v xml:space="preserve">04 Interior decor and joinery articles </v>
      </c>
      <c r="B188" s="41" t="str">
        <f t="shared" si="6"/>
        <v/>
      </c>
      <c r="C188" s="41"/>
      <c r="D188" s="41"/>
      <c r="E188" s="41"/>
      <c r="F188" s="41"/>
      <c r="G188" s="41"/>
      <c r="H188" s="41"/>
      <c r="I188" s="41"/>
      <c r="J188" s="41"/>
      <c r="K188" s="41"/>
      <c r="L188" s="41"/>
      <c r="M188" s="41"/>
      <c r="N188" s="41"/>
      <c r="O188" s="41"/>
      <c r="Q188" s="50" t="s">
        <v>164</v>
      </c>
      <c r="R188" s="76" t="s">
        <v>492</v>
      </c>
      <c r="S188" s="79" t="s">
        <v>1153</v>
      </c>
      <c r="T188" s="90" t="s">
        <v>1575</v>
      </c>
      <c r="U188" s="127" t="s">
        <v>2022</v>
      </c>
    </row>
    <row r="189" spans="1:21" outlineLevel="1" x14ac:dyDescent="0.35">
      <c r="A189" s="40" t="str">
        <f>IF('User guide'!$B$1="English",R189,IF('User guide'!$B$1="Swedish",Q189,IF('User guide'!$B$1="Norwegian",S189,IF('User guide'!$B$1="Finnish",T189,U189))))</f>
        <v>040 Doors</v>
      </c>
      <c r="B189" s="41" t="str">
        <f t="shared" ref="B189:B212" si="7">IF(OR(ISNUMBER(SEARCH("x",F189)),ISNUMBER(SEARCH("x",G189)),ISNUMBER(SEARCH("x",H189)),ISNUMBER(SEARCH("x",I189)),ISNUMBER(SEARCH("x",K189))),"X","")</f>
        <v/>
      </c>
      <c r="C189" s="41"/>
      <c r="D189" s="41"/>
      <c r="E189" s="41"/>
      <c r="F189" s="41"/>
      <c r="G189" s="41"/>
      <c r="H189" s="41"/>
      <c r="I189" s="41"/>
      <c r="J189" s="41"/>
      <c r="K189" s="41"/>
      <c r="L189" s="41"/>
      <c r="M189" s="41"/>
      <c r="N189" s="41"/>
      <c r="O189" s="41"/>
      <c r="Q189" s="50" t="s">
        <v>165</v>
      </c>
      <c r="R189" s="76" t="s">
        <v>493</v>
      </c>
      <c r="S189" s="79" t="s">
        <v>1154</v>
      </c>
      <c r="T189" s="90" t="s">
        <v>1576</v>
      </c>
      <c r="U189" s="127" t="s">
        <v>2023</v>
      </c>
    </row>
    <row r="190" spans="1:21" s="3" customFormat="1" ht="43.5" outlineLevel="2" x14ac:dyDescent="0.35">
      <c r="A190" s="25" t="str">
        <f>IF('User guide'!$B$1="English",R190,IF('User guide'!$B$1="Swedish",Q190,IF('User guide'!$B$1="Norwegian",S190,IF('User guide'!$B$1="Finnish",T190,U190))))</f>
        <v>04001 Outer doors</v>
      </c>
      <c r="B190" s="38" t="str">
        <f t="shared" si="6"/>
        <v>X</v>
      </c>
      <c r="C190" s="38" t="s">
        <v>1</v>
      </c>
      <c r="D190" s="38" t="s">
        <v>2243</v>
      </c>
      <c r="E190" s="38"/>
      <c r="F190" s="38" t="s">
        <v>678</v>
      </c>
      <c r="G190" s="38"/>
      <c r="H190" s="38"/>
      <c r="I190" s="38" t="s">
        <v>4</v>
      </c>
      <c r="J190" s="38"/>
      <c r="K190" s="38" t="s">
        <v>2357</v>
      </c>
      <c r="L190" s="38"/>
      <c r="M190" s="38" t="s">
        <v>331</v>
      </c>
      <c r="N190" s="38"/>
      <c r="O190" s="38"/>
      <c r="Q190" s="50" t="s">
        <v>166</v>
      </c>
      <c r="R190" s="76" t="s">
        <v>494</v>
      </c>
      <c r="S190" s="79" t="s">
        <v>1155</v>
      </c>
      <c r="T190" s="90" t="s">
        <v>1577</v>
      </c>
      <c r="U190" s="127" t="s">
        <v>2172</v>
      </c>
    </row>
    <row r="191" spans="1:21" s="3" customFormat="1" outlineLevel="2" x14ac:dyDescent="0.35">
      <c r="A191" s="25" t="str">
        <f>IF('User guide'!$B$1="English",R191,IF('User guide'!$B$1="Swedish",Q191,IF('User guide'!$B$1="Norwegian",S191,IF('User guide'!$B$1="Finnish",T191,U191))))</f>
        <v xml:space="preserve">04002 Garage doors </v>
      </c>
      <c r="B191" s="38"/>
      <c r="C191" s="38" t="s">
        <v>1</v>
      </c>
      <c r="D191" s="38"/>
      <c r="E191" s="38"/>
      <c r="F191" s="38"/>
      <c r="G191" s="38"/>
      <c r="H191" s="38"/>
      <c r="I191" s="38"/>
      <c r="J191" s="38"/>
      <c r="K191" s="38"/>
      <c r="L191" s="38"/>
      <c r="M191" s="38" t="s">
        <v>331</v>
      </c>
      <c r="N191" s="38"/>
      <c r="O191" s="38"/>
      <c r="Q191" s="50" t="s">
        <v>167</v>
      </c>
      <c r="R191" s="76" t="s">
        <v>495</v>
      </c>
      <c r="S191" s="79" t="s">
        <v>1156</v>
      </c>
      <c r="T191" s="90" t="s">
        <v>1578</v>
      </c>
      <c r="U191" s="127" t="s">
        <v>2173</v>
      </c>
    </row>
    <row r="192" spans="1:21" s="3" customFormat="1" outlineLevel="2" x14ac:dyDescent="0.35">
      <c r="A192" s="25" t="str">
        <f>IF('User guide'!$B$1="English",R192,IF('User guide'!$B$1="Swedish",Q192,IF('User guide'!$B$1="Norwegian",S192,IF('User guide'!$B$1="Finnish",T192,U192))))</f>
        <v>04003 Lightweight residential inner doors</v>
      </c>
      <c r="B192" s="38" t="s">
        <v>678</v>
      </c>
      <c r="C192" s="38" t="s">
        <v>1</v>
      </c>
      <c r="D192" s="38"/>
      <c r="E192" s="38"/>
      <c r="F192" s="38" t="s">
        <v>678</v>
      </c>
      <c r="G192" s="38"/>
      <c r="H192" s="38"/>
      <c r="I192" s="38"/>
      <c r="J192" s="38" t="s">
        <v>1</v>
      </c>
      <c r="K192" s="38"/>
      <c r="L192" s="38"/>
      <c r="M192" s="38" t="s">
        <v>331</v>
      </c>
      <c r="N192" s="38"/>
      <c r="O192" s="38"/>
      <c r="Q192" s="50" t="s">
        <v>168</v>
      </c>
      <c r="R192" s="76" t="s">
        <v>496</v>
      </c>
      <c r="S192" s="79" t="s">
        <v>1157</v>
      </c>
      <c r="T192" s="90" t="s">
        <v>1579</v>
      </c>
      <c r="U192" s="127" t="s">
        <v>2174</v>
      </c>
    </row>
    <row r="193" spans="1:21" s="3" customFormat="1" outlineLevel="2" x14ac:dyDescent="0.35">
      <c r="A193" s="25" t="str">
        <f>IF('User guide'!$B$1="English",R193,IF('User guide'!$B$1="Swedish",Q193,IF('User guide'!$B$1="Norwegian",S193,IF('User guide'!$B$1="Finnish",T193,U193))))</f>
        <v>04004 Archways</v>
      </c>
      <c r="B193" s="38"/>
      <c r="C193" s="38" t="s">
        <v>1</v>
      </c>
      <c r="D193" s="38"/>
      <c r="E193" s="38"/>
      <c r="F193" s="38"/>
      <c r="G193" s="38"/>
      <c r="H193" s="38"/>
      <c r="I193" s="38"/>
      <c r="J193" s="38"/>
      <c r="K193" s="38"/>
      <c r="L193" s="38"/>
      <c r="M193" s="38" t="s">
        <v>331</v>
      </c>
      <c r="N193" s="38"/>
      <c r="O193" s="38"/>
      <c r="Q193" s="50" t="s">
        <v>169</v>
      </c>
      <c r="R193" s="76" t="s">
        <v>497</v>
      </c>
      <c r="S193" s="79" t="s">
        <v>1158</v>
      </c>
      <c r="T193" s="90" t="s">
        <v>1580</v>
      </c>
      <c r="U193" s="127" t="s">
        <v>2024</v>
      </c>
    </row>
    <row r="194" spans="1:21" s="3" customFormat="1" ht="43.5" outlineLevel="2" x14ac:dyDescent="0.35">
      <c r="A194" s="24" t="str">
        <f>IF('User guide'!$B$1="English",R194,IF('User guide'!$B$1="Swedish",Q194,IF('User guide'!$B$1="Norwegian",S194,IF('User guide'!$B$1="Finnish",T194,U194))))</f>
        <v xml:space="preserve">04006 Solid inner panelled doors </v>
      </c>
      <c r="B194" s="38" t="s">
        <v>678</v>
      </c>
      <c r="C194" s="38" t="s">
        <v>1</v>
      </c>
      <c r="D194" s="38" t="s">
        <v>2221</v>
      </c>
      <c r="E194" s="38"/>
      <c r="F194" s="38" t="s">
        <v>678</v>
      </c>
      <c r="G194" s="38"/>
      <c r="H194" s="38"/>
      <c r="I194" s="38"/>
      <c r="J194" s="38"/>
      <c r="K194" s="38" t="s">
        <v>2357</v>
      </c>
      <c r="L194" s="38"/>
      <c r="M194" s="38" t="s">
        <v>331</v>
      </c>
      <c r="N194" s="38"/>
      <c r="O194" s="38"/>
      <c r="Q194" s="50" t="s">
        <v>170</v>
      </c>
      <c r="R194" s="76" t="s">
        <v>498</v>
      </c>
      <c r="S194" s="80" t="s">
        <v>1159</v>
      </c>
      <c r="T194" s="91" t="s">
        <v>1581</v>
      </c>
      <c r="U194" s="127" t="s">
        <v>2175</v>
      </c>
    </row>
    <row r="195" spans="1:21" s="3" customFormat="1" ht="43.5" outlineLevel="2" x14ac:dyDescent="0.35">
      <c r="A195" s="24" t="str">
        <f>IF('User guide'!$B$1="English",R195,IF('User guide'!$B$1="Swedish",Q195,IF('User guide'!$B$1="Norwegian",S195,IF('User guide'!$B$1="Finnish",T195,U195))))</f>
        <v xml:space="preserve">04007 Solid inner doors </v>
      </c>
      <c r="B195" s="38" t="s">
        <v>678</v>
      </c>
      <c r="C195" s="38" t="s">
        <v>1</v>
      </c>
      <c r="D195" s="38" t="s">
        <v>2221</v>
      </c>
      <c r="E195" s="38"/>
      <c r="F195" s="38" t="s">
        <v>678</v>
      </c>
      <c r="G195" s="38"/>
      <c r="H195" s="38"/>
      <c r="I195" s="38"/>
      <c r="J195" s="38"/>
      <c r="K195" s="38" t="s">
        <v>2357</v>
      </c>
      <c r="L195" s="38"/>
      <c r="M195" s="38" t="s">
        <v>331</v>
      </c>
      <c r="N195" s="38"/>
      <c r="O195" s="38"/>
      <c r="Q195" s="50" t="s">
        <v>2244</v>
      </c>
      <c r="R195" s="76" t="s">
        <v>2245</v>
      </c>
      <c r="S195" s="80" t="s">
        <v>2246</v>
      </c>
      <c r="T195" s="91" t="s">
        <v>2247</v>
      </c>
      <c r="U195" s="127" t="s">
        <v>2248</v>
      </c>
    </row>
    <row r="196" spans="1:21" s="3" customFormat="1" ht="43.5" outlineLevel="2" x14ac:dyDescent="0.35">
      <c r="A196" s="24" t="str">
        <f>IF('User guide'!$B$1="English",R196,IF('User guide'!$B$1="Swedish",Q196,IF('User guide'!$B$1="Norwegian",S196,IF('User guide'!$B$1="Finnish",T196,U196))))</f>
        <v xml:space="preserve">04009 Warm storage door </v>
      </c>
      <c r="B196" s="38" t="s">
        <v>678</v>
      </c>
      <c r="C196" s="38" t="s">
        <v>1</v>
      </c>
      <c r="D196" s="38"/>
      <c r="E196" s="38"/>
      <c r="F196" s="38" t="s">
        <v>678</v>
      </c>
      <c r="G196" s="38"/>
      <c r="H196" s="38"/>
      <c r="I196" s="38"/>
      <c r="J196" s="38"/>
      <c r="K196" s="38" t="s">
        <v>2357</v>
      </c>
      <c r="L196" s="38"/>
      <c r="M196" s="38" t="s">
        <v>331</v>
      </c>
      <c r="N196" s="38"/>
      <c r="O196" s="38"/>
      <c r="Q196" s="50" t="s">
        <v>171</v>
      </c>
      <c r="R196" s="76" t="s">
        <v>499</v>
      </c>
      <c r="S196" s="80" t="s">
        <v>1160</v>
      </c>
      <c r="T196" s="91" t="s">
        <v>1582</v>
      </c>
      <c r="U196" s="127" t="s">
        <v>2176</v>
      </c>
    </row>
    <row r="197" spans="1:21" s="3" customFormat="1" ht="43.5" outlineLevel="2" x14ac:dyDescent="0.35">
      <c r="A197" s="24" t="str">
        <f>IF('User guide'!$B$1="English",R197,IF('User guide'!$B$1="Swedish",Q197,IF('User guide'!$B$1="Norwegian",S197,IF('User guide'!$B$1="Finnish",T197,U197))))</f>
        <v xml:space="preserve">04010 Cold storage door </v>
      </c>
      <c r="B197" s="38" t="s">
        <v>678</v>
      </c>
      <c r="C197" s="38" t="s">
        <v>1</v>
      </c>
      <c r="D197" s="38"/>
      <c r="E197" s="38"/>
      <c r="F197" s="142"/>
      <c r="G197" s="38"/>
      <c r="H197" s="38"/>
      <c r="I197" s="38"/>
      <c r="J197" s="38"/>
      <c r="K197" s="38" t="s">
        <v>2357</v>
      </c>
      <c r="L197" s="38"/>
      <c r="M197" s="38" t="s">
        <v>331</v>
      </c>
      <c r="N197" s="38"/>
      <c r="O197" s="38"/>
      <c r="Q197" s="50" t="s">
        <v>172</v>
      </c>
      <c r="R197" s="76" t="s">
        <v>500</v>
      </c>
      <c r="S197" s="80" t="s">
        <v>1161</v>
      </c>
      <c r="T197" s="91" t="s">
        <v>1583</v>
      </c>
      <c r="U197" s="127" t="s">
        <v>2177</v>
      </c>
    </row>
    <row r="198" spans="1:21" s="3" customFormat="1" ht="58" outlineLevel="2" x14ac:dyDescent="0.35">
      <c r="A198" s="25" t="str">
        <f>IF('User guide'!$B$1="English",R198,IF('User guide'!$B$1="Swedish",Q198,IF('User guide'!$B$1="Norwegian",S198,IF('User guide'!$B$1="Finnish",T198,U198))))</f>
        <v>Fireproof doors</v>
      </c>
      <c r="B198" s="38" t="s">
        <v>2278</v>
      </c>
      <c r="C198" s="38" t="s">
        <v>1</v>
      </c>
      <c r="D198" s="38"/>
      <c r="E198" s="38"/>
      <c r="F198" s="38" t="s">
        <v>678</v>
      </c>
      <c r="G198" s="38"/>
      <c r="H198" s="38"/>
      <c r="I198" s="38" t="s">
        <v>2222</v>
      </c>
      <c r="J198" s="38"/>
      <c r="K198" s="38" t="s">
        <v>2358</v>
      </c>
      <c r="L198" s="38"/>
      <c r="M198" s="38" t="s">
        <v>331</v>
      </c>
      <c r="N198" s="38"/>
      <c r="O198" s="38"/>
      <c r="Q198" s="50" t="s">
        <v>3</v>
      </c>
      <c r="R198" s="76" t="s">
        <v>900</v>
      </c>
      <c r="S198" s="79" t="s">
        <v>1162</v>
      </c>
      <c r="T198" s="90" t="s">
        <v>1584</v>
      </c>
      <c r="U198" s="127" t="s">
        <v>2178</v>
      </c>
    </row>
    <row r="199" spans="1:21" s="3" customFormat="1" outlineLevel="2" x14ac:dyDescent="0.35">
      <c r="A199" s="26" t="str">
        <f>IF('User guide'!$B$1="English",R199,IF('User guide'!$B$1="Swedish",Q199,IF('User guide'!$B$1="Norwegian",S199,IF('User guide'!$B$1="Finnish",T199,U199))))</f>
        <v>Thresholds</v>
      </c>
      <c r="B199" s="38" t="str">
        <f t="shared" si="7"/>
        <v/>
      </c>
      <c r="C199" s="38" t="s">
        <v>1</v>
      </c>
      <c r="D199" s="38"/>
      <c r="E199" s="38"/>
      <c r="F199" s="38"/>
      <c r="G199" s="38"/>
      <c r="H199" s="38"/>
      <c r="I199" s="38"/>
      <c r="J199" s="38"/>
      <c r="K199" s="38"/>
      <c r="L199" s="38"/>
      <c r="M199" s="38" t="s">
        <v>331</v>
      </c>
      <c r="N199" s="38"/>
      <c r="O199" s="38"/>
      <c r="Q199" s="50" t="s">
        <v>701</v>
      </c>
      <c r="R199" s="76" t="s">
        <v>901</v>
      </c>
      <c r="S199" s="84" t="s">
        <v>1163</v>
      </c>
      <c r="T199" s="95" t="s">
        <v>1585</v>
      </c>
      <c r="U199" s="127" t="s">
        <v>2025</v>
      </c>
    </row>
    <row r="200" spans="1:21" outlineLevel="1" x14ac:dyDescent="0.35">
      <c r="A200" s="40" t="str">
        <f>IF('User guide'!$B$1="English",R200,IF('User guide'!$B$1="Swedish",Q200,IF('User guide'!$B$1="Norwegian",S200,IF('User guide'!$B$1="Finnish",T200,U200))))</f>
        <v xml:space="preserve">041 Windows and glass goods </v>
      </c>
      <c r="B200" s="41" t="str">
        <f t="shared" si="7"/>
        <v/>
      </c>
      <c r="C200" s="41"/>
      <c r="D200" s="41"/>
      <c r="E200" s="41"/>
      <c r="F200" s="41"/>
      <c r="G200" s="41"/>
      <c r="H200" s="41"/>
      <c r="I200" s="41"/>
      <c r="J200" s="41"/>
      <c r="K200" s="41"/>
      <c r="L200" s="41"/>
      <c r="M200" s="41"/>
      <c r="N200" s="41"/>
      <c r="O200" s="41"/>
      <c r="Q200" s="50" t="s">
        <v>173</v>
      </c>
      <c r="R200" s="76" t="s">
        <v>501</v>
      </c>
      <c r="S200" s="79" t="s">
        <v>1164</v>
      </c>
      <c r="T200" s="90" t="s">
        <v>1586</v>
      </c>
      <c r="U200" s="127" t="s">
        <v>2026</v>
      </c>
    </row>
    <row r="201" spans="1:21" ht="43.5" outlineLevel="2" x14ac:dyDescent="0.35">
      <c r="A201" s="25" t="str">
        <f>IF('User guide'!$B$1="English",R201,IF('User guide'!$B$1="Swedish",Q201,IF('User guide'!$B$1="Norwegian",S201,IF('User guide'!$B$1="Finnish",T201,U201))))</f>
        <v>04102 Glass goods</v>
      </c>
      <c r="B201" s="38" t="str">
        <f t="shared" si="7"/>
        <v>X</v>
      </c>
      <c r="C201" s="38" t="s">
        <v>1</v>
      </c>
      <c r="D201" s="38" t="s">
        <v>2332</v>
      </c>
      <c r="E201" s="38"/>
      <c r="F201" s="38"/>
      <c r="G201" s="38"/>
      <c r="H201" s="38"/>
      <c r="I201" s="38" t="s">
        <v>1</v>
      </c>
      <c r="J201" s="38"/>
      <c r="K201" s="38"/>
      <c r="L201" s="38"/>
      <c r="M201" s="38"/>
      <c r="N201" s="38"/>
      <c r="O201" s="38"/>
      <c r="Q201" s="50" t="s">
        <v>174</v>
      </c>
      <c r="R201" s="76" t="s">
        <v>502</v>
      </c>
      <c r="S201" s="79" t="s">
        <v>1165</v>
      </c>
      <c r="T201" s="90" t="s">
        <v>1587</v>
      </c>
      <c r="U201" s="127" t="s">
        <v>2027</v>
      </c>
    </row>
    <row r="202" spans="1:21" outlineLevel="2" x14ac:dyDescent="0.35">
      <c r="A202" s="29" t="str">
        <f>IF('User guide'!$B$1="English",R202,IF('User guide'!$B$1="Swedish",Q202,IF('User guide'!$B$1="Norwegian",S202,IF('User guide'!$B$1="Finnish",T202,U202))))</f>
        <v>04103 - 04112 Windows wood</v>
      </c>
      <c r="B202" s="38" t="str">
        <f t="shared" si="7"/>
        <v>X</v>
      </c>
      <c r="C202" s="38" t="s">
        <v>1</v>
      </c>
      <c r="D202" s="38"/>
      <c r="E202" s="38"/>
      <c r="F202" s="38"/>
      <c r="G202" s="38"/>
      <c r="H202" s="38"/>
      <c r="I202" s="38" t="s">
        <v>1</v>
      </c>
      <c r="J202" s="38"/>
      <c r="K202" s="38"/>
      <c r="L202" s="38"/>
      <c r="M202" s="38" t="s">
        <v>1</v>
      </c>
      <c r="N202" s="38"/>
      <c r="O202" s="38"/>
      <c r="Q202" s="50" t="s">
        <v>2351</v>
      </c>
      <c r="R202" s="76" t="s">
        <v>2352</v>
      </c>
      <c r="S202" s="86" t="s">
        <v>2353</v>
      </c>
      <c r="T202" s="97" t="s">
        <v>2354</v>
      </c>
      <c r="U202" s="127" t="s">
        <v>2355</v>
      </c>
    </row>
    <row r="203" spans="1:21" outlineLevel="2" x14ac:dyDescent="0.35">
      <c r="A203" s="29" t="str">
        <f>IF('User guide'!$B$1="English",R203,IF('User guide'!$B$1="Swedish",Q203,IF('User guide'!$B$1="Norwegian",S203,IF('User guide'!$B$1="Finnish",T203,U203))))</f>
        <v>04113 Plastic windows (PVC)</v>
      </c>
      <c r="B203" s="38" t="str">
        <f t="shared" si="7"/>
        <v>X</v>
      </c>
      <c r="C203" s="38" t="s">
        <v>1</v>
      </c>
      <c r="D203" s="38"/>
      <c r="E203" s="38"/>
      <c r="F203" s="38"/>
      <c r="G203" s="38"/>
      <c r="H203" s="38"/>
      <c r="I203" s="38" t="s">
        <v>1</v>
      </c>
      <c r="J203" s="38"/>
      <c r="K203" s="38" t="s">
        <v>1</v>
      </c>
      <c r="L203" s="38"/>
      <c r="M203" s="38"/>
      <c r="N203" s="38"/>
      <c r="O203" s="38"/>
      <c r="Q203" s="50" t="s">
        <v>175</v>
      </c>
      <c r="R203" s="76" t="s">
        <v>503</v>
      </c>
      <c r="S203" s="86" t="s">
        <v>1166</v>
      </c>
      <c r="T203" s="97" t="s">
        <v>1588</v>
      </c>
      <c r="U203" s="127" t="s">
        <v>2028</v>
      </c>
    </row>
    <row r="204" spans="1:21" outlineLevel="2" x14ac:dyDescent="0.35">
      <c r="A204" s="29" t="str">
        <f>IF('User guide'!$B$1="English",R204,IF('User guide'!$B$1="Swedish",Q204,IF('User guide'!$B$1="Norwegian",S204,IF('User guide'!$B$1="Finnish",T204,U204))))</f>
        <v>04114 Aluminium windows</v>
      </c>
      <c r="B204" s="38" t="str">
        <f t="shared" si="7"/>
        <v>X</v>
      </c>
      <c r="C204" s="38" t="s">
        <v>1</v>
      </c>
      <c r="D204" s="38"/>
      <c r="E204" s="38"/>
      <c r="F204" s="38"/>
      <c r="G204" s="38"/>
      <c r="H204" s="38"/>
      <c r="I204" s="38" t="s">
        <v>1</v>
      </c>
      <c r="J204" s="38"/>
      <c r="K204" s="38" t="s">
        <v>1</v>
      </c>
      <c r="L204" s="38"/>
      <c r="M204" s="38"/>
      <c r="N204" s="38"/>
      <c r="O204" s="38"/>
      <c r="Q204" s="50" t="s">
        <v>176</v>
      </c>
      <c r="R204" s="76" t="s">
        <v>504</v>
      </c>
      <c r="S204" s="86" t="s">
        <v>1167</v>
      </c>
      <c r="T204" s="97" t="s">
        <v>1589</v>
      </c>
      <c r="U204" s="127" t="s">
        <v>2029</v>
      </c>
    </row>
    <row r="205" spans="1:21" outlineLevel="2" x14ac:dyDescent="0.35">
      <c r="A205" s="29" t="str">
        <f>IF('User guide'!$B$1="English",R205,IF('User guide'!$B$1="Swedish",Q205,IF('User guide'!$B$1="Norwegian",S205,IF('User guide'!$B$1="Finnish",T205,U205))))</f>
        <v xml:space="preserve">04115 Aluminium French doors </v>
      </c>
      <c r="B205" s="38" t="str">
        <f t="shared" si="7"/>
        <v>X</v>
      </c>
      <c r="C205" s="38" t="s">
        <v>1</v>
      </c>
      <c r="D205" s="38"/>
      <c r="E205" s="38"/>
      <c r="F205" s="38"/>
      <c r="G205" s="38"/>
      <c r="H205" s="38"/>
      <c r="I205" s="38" t="s">
        <v>1</v>
      </c>
      <c r="J205" s="38"/>
      <c r="K205" s="38" t="s">
        <v>1</v>
      </c>
      <c r="L205" s="38"/>
      <c r="M205" s="38"/>
      <c r="N205" s="38"/>
      <c r="O205" s="38"/>
      <c r="Q205" s="50" t="s">
        <v>177</v>
      </c>
      <c r="R205" s="76" t="s">
        <v>505</v>
      </c>
      <c r="S205" s="86" t="s">
        <v>1168</v>
      </c>
      <c r="T205" s="97" t="s">
        <v>1590</v>
      </c>
      <c r="U205" s="127" t="s">
        <v>2030</v>
      </c>
    </row>
    <row r="206" spans="1:21" outlineLevel="2" x14ac:dyDescent="0.35">
      <c r="A206" s="29" t="str">
        <f>IF('User guide'!$B$1="English",R206,IF('User guide'!$B$1="Swedish",Q206,IF('User guide'!$B$1="Norwegian",S206,IF('User guide'!$B$1="Finnish",T206,U206))))</f>
        <v>Rooflights - Lantern lights</v>
      </c>
      <c r="B206" s="38"/>
      <c r="C206" s="38" t="s">
        <v>1</v>
      </c>
      <c r="D206" s="38"/>
      <c r="E206" s="38"/>
      <c r="F206" s="38"/>
      <c r="G206" s="38"/>
      <c r="H206" s="38"/>
      <c r="I206" s="38"/>
      <c r="J206" s="38"/>
      <c r="K206" s="38"/>
      <c r="L206" s="38"/>
      <c r="M206" s="38"/>
      <c r="N206" s="38"/>
      <c r="O206" s="38"/>
      <c r="Q206" s="50" t="s">
        <v>2320</v>
      </c>
      <c r="R206" s="76" t="s">
        <v>2321</v>
      </c>
      <c r="S206" s="86"/>
      <c r="T206" s="97" t="s">
        <v>2326</v>
      </c>
      <c r="U206" s="127" t="s">
        <v>2327</v>
      </c>
    </row>
    <row r="207" spans="1:21" outlineLevel="1" x14ac:dyDescent="0.35">
      <c r="A207" s="40" t="str">
        <f>IF('User guide'!$B$1="English",R207,IF('User guide'!$B$1="Swedish",Q207,IF('User guide'!$B$1="Norwegian",S207,IF('User guide'!$B$1="Finnish",T207,U207))))</f>
        <v>042 Kitchen fixtures</v>
      </c>
      <c r="B207" s="41" t="str">
        <f t="shared" si="7"/>
        <v/>
      </c>
      <c r="C207" s="41"/>
      <c r="D207" s="41"/>
      <c r="E207" s="41"/>
      <c r="F207" s="41"/>
      <c r="G207" s="41"/>
      <c r="H207" s="41"/>
      <c r="I207" s="41"/>
      <c r="J207" s="41"/>
      <c r="K207" s="41"/>
      <c r="L207" s="41"/>
      <c r="M207" s="41"/>
      <c r="N207" s="41"/>
      <c r="O207" s="41"/>
      <c r="Q207" s="50" t="s">
        <v>178</v>
      </c>
      <c r="R207" s="76" t="s">
        <v>506</v>
      </c>
      <c r="S207" s="79" t="s">
        <v>1169</v>
      </c>
      <c r="T207" s="90" t="s">
        <v>1591</v>
      </c>
      <c r="U207" s="127" t="s">
        <v>2031</v>
      </c>
    </row>
    <row r="208" spans="1:21" outlineLevel="2" x14ac:dyDescent="0.35">
      <c r="A208" s="24" t="str">
        <f>IF('User guide'!$B$1="English",R208,IF('User guide'!$B$1="Swedish",Q208,IF('User guide'!$B$1="Norwegian",S208,IF('User guide'!$B$1="Finnish",T208,U208))))</f>
        <v>04202 Worktops</v>
      </c>
      <c r="B208" s="38" t="str">
        <f t="shared" si="7"/>
        <v>X</v>
      </c>
      <c r="C208" s="38" t="s">
        <v>1</v>
      </c>
      <c r="D208" s="38"/>
      <c r="E208" s="38"/>
      <c r="F208" s="38" t="s">
        <v>675</v>
      </c>
      <c r="G208" s="38"/>
      <c r="H208" s="38"/>
      <c r="I208" s="38" t="s">
        <v>1</v>
      </c>
      <c r="J208" s="38"/>
      <c r="K208" s="38"/>
      <c r="L208" s="38"/>
      <c r="M208" s="38" t="s">
        <v>331</v>
      </c>
      <c r="N208" s="38"/>
      <c r="O208" s="38"/>
      <c r="Q208" s="50" t="s">
        <v>179</v>
      </c>
      <c r="R208" s="76" t="s">
        <v>507</v>
      </c>
      <c r="S208" s="80" t="s">
        <v>1170</v>
      </c>
      <c r="T208" s="91" t="s">
        <v>1592</v>
      </c>
      <c r="U208" s="127" t="s">
        <v>2032</v>
      </c>
    </row>
    <row r="209" spans="1:21" outlineLevel="2" x14ac:dyDescent="0.35">
      <c r="A209" s="24" t="str">
        <f>IF('User guide'!$B$1="English",R209,IF('User guide'!$B$1="Swedish",Q209,IF('User guide'!$B$1="Norwegian",S209,IF('User guide'!$B$1="Finnish",T209,U209))))</f>
        <v>04203 Kitchen fixtures in general</v>
      </c>
      <c r="B209" s="38" t="s">
        <v>682</v>
      </c>
      <c r="C209" s="38" t="s">
        <v>1</v>
      </c>
      <c r="D209" s="38"/>
      <c r="E209" s="38"/>
      <c r="F209" s="38" t="s">
        <v>675</v>
      </c>
      <c r="G209" s="38"/>
      <c r="H209" s="38"/>
      <c r="I209" s="38" t="s">
        <v>682</v>
      </c>
      <c r="J209" s="38"/>
      <c r="K209" s="38"/>
      <c r="L209" s="38"/>
      <c r="M209" s="38" t="s">
        <v>331</v>
      </c>
      <c r="N209" s="38"/>
      <c r="O209" s="38"/>
      <c r="Q209" s="50" t="s">
        <v>681</v>
      </c>
      <c r="R209" s="76" t="s">
        <v>902</v>
      </c>
      <c r="S209" s="80" t="s">
        <v>1171</v>
      </c>
      <c r="T209" s="91" t="s">
        <v>1593</v>
      </c>
      <c r="U209" s="127" t="s">
        <v>2033</v>
      </c>
    </row>
    <row r="210" spans="1:21" outlineLevel="2" x14ac:dyDescent="0.35">
      <c r="A210" s="24" t="str">
        <f>IF('User guide'!$B$1="English",R210,IF('User guide'!$B$1="Swedish",Q210,IF('User guide'!$B$1="Norwegian",S210,IF('User guide'!$B$1="Finnish",T210,U210))))</f>
        <v>Kitchen fixtures frame</v>
      </c>
      <c r="B210" s="38" t="str">
        <f t="shared" si="7"/>
        <v>X</v>
      </c>
      <c r="C210" s="38" t="s">
        <v>1</v>
      </c>
      <c r="D210" s="38"/>
      <c r="E210" s="38"/>
      <c r="F210" s="38" t="s">
        <v>675</v>
      </c>
      <c r="G210" s="38"/>
      <c r="H210" s="38"/>
      <c r="I210" s="38" t="s">
        <v>1</v>
      </c>
      <c r="J210" s="38"/>
      <c r="K210" s="38"/>
      <c r="L210" s="38"/>
      <c r="M210" s="38" t="s">
        <v>331</v>
      </c>
      <c r="N210" s="38"/>
      <c r="O210" s="38"/>
      <c r="Q210" s="50" t="s">
        <v>679</v>
      </c>
      <c r="R210" s="76" t="s">
        <v>903</v>
      </c>
      <c r="S210" s="80" t="s">
        <v>1172</v>
      </c>
      <c r="T210" s="91" t="s">
        <v>1594</v>
      </c>
      <c r="U210" s="127" t="s">
        <v>2034</v>
      </c>
    </row>
    <row r="211" spans="1:21" outlineLevel="2" x14ac:dyDescent="0.35">
      <c r="A211" s="24" t="str">
        <f>IF('User guide'!$B$1="English",R211,IF('User guide'!$B$1="Swedish",Q211,IF('User guide'!$B$1="Norwegian",S211,IF('User guide'!$B$1="Finnish",T211,U211))))</f>
        <v>Sinks</v>
      </c>
      <c r="B211" s="38" t="str">
        <f t="shared" si="7"/>
        <v>X</v>
      </c>
      <c r="C211" s="38" t="s">
        <v>1</v>
      </c>
      <c r="D211" s="38"/>
      <c r="E211" s="38"/>
      <c r="F211" s="38"/>
      <c r="G211" s="38"/>
      <c r="H211" s="38"/>
      <c r="I211" s="38" t="s">
        <v>1</v>
      </c>
      <c r="J211" s="38"/>
      <c r="K211" s="38"/>
      <c r="L211" s="38"/>
      <c r="M211" s="38"/>
      <c r="N211" s="38"/>
      <c r="O211" s="38"/>
      <c r="Q211" s="50" t="s">
        <v>2224</v>
      </c>
      <c r="R211" s="76" t="s">
        <v>2225</v>
      </c>
      <c r="S211" s="80" t="s">
        <v>2226</v>
      </c>
      <c r="T211" s="91" t="s">
        <v>2228</v>
      </c>
      <c r="U211" s="127" t="s">
        <v>2227</v>
      </c>
    </row>
    <row r="212" spans="1:21" outlineLevel="2" x14ac:dyDescent="0.35">
      <c r="A212" s="25" t="str">
        <f>IF('User guide'!$B$1="English",R212,IF('User guide'!$B$1="Swedish",Q212,IF('User guide'!$B$1="Norwegian",S212,IF('User guide'!$B$1="Finnish",T212,U212))))</f>
        <v>Kitchen doors / drawer front</v>
      </c>
      <c r="B212" s="38" t="str">
        <f t="shared" si="7"/>
        <v>X</v>
      </c>
      <c r="C212" s="38" t="s">
        <v>1</v>
      </c>
      <c r="D212" s="38"/>
      <c r="E212" s="38"/>
      <c r="F212" s="38" t="s">
        <v>675</v>
      </c>
      <c r="G212" s="38"/>
      <c r="H212" s="38"/>
      <c r="I212" s="38" t="s">
        <v>1</v>
      </c>
      <c r="J212" s="38"/>
      <c r="K212" s="38"/>
      <c r="L212" s="38"/>
      <c r="M212" s="38" t="s">
        <v>331</v>
      </c>
      <c r="N212" s="38"/>
      <c r="O212" s="38"/>
      <c r="Q212" s="50" t="s">
        <v>680</v>
      </c>
      <c r="R212" s="76" t="s">
        <v>904</v>
      </c>
      <c r="S212" s="79" t="s">
        <v>1173</v>
      </c>
      <c r="T212" s="90" t="s">
        <v>1595</v>
      </c>
      <c r="U212" s="127" t="s">
        <v>2035</v>
      </c>
    </row>
    <row r="213" spans="1:21" outlineLevel="1" x14ac:dyDescent="0.35">
      <c r="A213" s="40" t="str">
        <f>IF('User guide'!$B$1="English",R213,IF('User guide'!$B$1="Swedish",Q213,IF('User guide'!$B$1="Norwegian",S213,IF('User guide'!$B$1="Finnish",T213,U213))))</f>
        <v xml:space="preserve">043 Bathroom fixtures </v>
      </c>
      <c r="B213" s="41" t="str">
        <f t="shared" ref="B213:B246" si="8">IF(OR(ISNUMBER(SEARCH("x",F213)),ISNUMBER(SEARCH("x",G213)),ISNUMBER(SEARCH("x",H213)),ISNUMBER(SEARCH("x",I213)),ISNUMBER(SEARCH("x",K213))),"X","")</f>
        <v/>
      </c>
      <c r="C213" s="41"/>
      <c r="D213" s="41"/>
      <c r="E213" s="41"/>
      <c r="F213" s="41"/>
      <c r="G213" s="41"/>
      <c r="H213" s="41"/>
      <c r="I213" s="41"/>
      <c r="J213" s="41"/>
      <c r="K213" s="41"/>
      <c r="L213" s="41"/>
      <c r="M213" s="41"/>
      <c r="N213" s="41"/>
      <c r="O213" s="41"/>
      <c r="Q213" s="50" t="s">
        <v>180</v>
      </c>
      <c r="R213" s="76" t="s">
        <v>508</v>
      </c>
      <c r="S213" s="79" t="s">
        <v>1174</v>
      </c>
      <c r="T213" s="90" t="s">
        <v>1596</v>
      </c>
      <c r="U213" s="127" t="s">
        <v>2036</v>
      </c>
    </row>
    <row r="214" spans="1:21" outlineLevel="2" x14ac:dyDescent="0.35">
      <c r="A214" s="25" t="str">
        <f>IF('User guide'!$B$1="English",R214,IF('User guide'!$B$1="Swedish",Q214,IF('User guide'!$B$1="Norwegian",S214,IF('User guide'!$B$1="Finnish",T214,U214))))</f>
        <v>Bathroom cabinet / commode</v>
      </c>
      <c r="B214" s="38" t="str">
        <f t="shared" si="8"/>
        <v>X</v>
      </c>
      <c r="C214" s="38" t="s">
        <v>1</v>
      </c>
      <c r="D214" s="38"/>
      <c r="E214" s="38"/>
      <c r="F214" s="38" t="s">
        <v>1</v>
      </c>
      <c r="G214" s="38"/>
      <c r="H214" s="38"/>
      <c r="I214" s="38" t="s">
        <v>333</v>
      </c>
      <c r="J214" s="38"/>
      <c r="K214" s="38"/>
      <c r="L214" s="38"/>
      <c r="M214" s="38" t="s">
        <v>331</v>
      </c>
      <c r="N214" s="38"/>
      <c r="O214" s="38"/>
      <c r="Q214" s="50" t="s">
        <v>684</v>
      </c>
      <c r="R214" s="76" t="s">
        <v>905</v>
      </c>
      <c r="S214" s="79" t="s">
        <v>1175</v>
      </c>
      <c r="T214" s="90" t="s">
        <v>1597</v>
      </c>
      <c r="U214" s="127" t="s">
        <v>2037</v>
      </c>
    </row>
    <row r="215" spans="1:21" s="3" customFormat="1" ht="29" outlineLevel="2" x14ac:dyDescent="0.35">
      <c r="A215" s="25" t="str">
        <f>IF('User guide'!$B$1="English",R215,IF('User guide'!$B$1="Swedish",Q215,IF('User guide'!$B$1="Norwegian",S215,IF('User guide'!$B$1="Finnish",T215,U215))))</f>
        <v>04303 Sauna/steam room</v>
      </c>
      <c r="B215" s="38" t="s">
        <v>683</v>
      </c>
      <c r="C215" s="38" t="s">
        <v>1</v>
      </c>
      <c r="D215" s="38"/>
      <c r="E215" s="38"/>
      <c r="F215" s="38" t="s">
        <v>675</v>
      </c>
      <c r="G215" s="38"/>
      <c r="H215" s="38"/>
      <c r="I215" s="38" t="s">
        <v>683</v>
      </c>
      <c r="J215" s="38"/>
      <c r="K215" s="38"/>
      <c r="L215" s="38"/>
      <c r="M215" s="38" t="s">
        <v>331</v>
      </c>
      <c r="N215" s="38" t="s">
        <v>1393</v>
      </c>
      <c r="O215" s="38"/>
      <c r="Q215" s="50" t="s">
        <v>181</v>
      </c>
      <c r="R215" s="76" t="s">
        <v>509</v>
      </c>
      <c r="S215" s="79" t="s">
        <v>1176</v>
      </c>
      <c r="T215" s="90" t="s">
        <v>1598</v>
      </c>
      <c r="U215" s="127" t="s">
        <v>2038</v>
      </c>
    </row>
    <row r="216" spans="1:21" outlineLevel="2" x14ac:dyDescent="0.35">
      <c r="A216" s="25" t="str">
        <f>IF('User guide'!$B$1="English",R216,IF('User guide'!$B$1="Swedish",Q216,IF('User guide'!$B$1="Norwegian",S216,IF('User guide'!$B$1="Finnish",T216,U216))))</f>
        <v>Bathtub, toilet, sink, fittings, mixer</v>
      </c>
      <c r="B216" s="38" t="str">
        <f t="shared" si="8"/>
        <v/>
      </c>
      <c r="C216" s="38" t="s">
        <v>1</v>
      </c>
      <c r="D216" s="38" t="s">
        <v>693</v>
      </c>
      <c r="E216" s="38"/>
      <c r="F216" s="38"/>
      <c r="G216" s="38"/>
      <c r="H216" s="38"/>
      <c r="I216" s="38"/>
      <c r="J216" s="38"/>
      <c r="K216" s="38"/>
      <c r="L216" s="38"/>
      <c r="M216" s="38"/>
      <c r="N216" s="38"/>
      <c r="O216" s="38"/>
      <c r="Q216" s="50" t="s">
        <v>712</v>
      </c>
      <c r="R216" s="76" t="s">
        <v>906</v>
      </c>
      <c r="S216" s="79" t="s">
        <v>1177</v>
      </c>
      <c r="T216" s="90" t="s">
        <v>1599</v>
      </c>
      <c r="U216" s="127" t="s">
        <v>2039</v>
      </c>
    </row>
    <row r="217" spans="1:21" outlineLevel="2" x14ac:dyDescent="0.35">
      <c r="A217" s="25" t="str">
        <f>IF('User guide'!$B$1="English",R217,IF('User guide'!$B$1="Swedish",Q217,IF('User guide'!$B$1="Norwegian",S217,IF('User guide'!$B$1="Finnish",T217,U217))))</f>
        <v>Shower wall / shower cubicle</v>
      </c>
      <c r="B217" s="38" t="str">
        <f t="shared" si="8"/>
        <v>X</v>
      </c>
      <c r="C217" s="38" t="s">
        <v>1</v>
      </c>
      <c r="D217" s="38"/>
      <c r="E217" s="38"/>
      <c r="F217" s="38"/>
      <c r="G217" s="38"/>
      <c r="H217" s="38"/>
      <c r="I217" s="38" t="s">
        <v>1</v>
      </c>
      <c r="J217" s="38"/>
      <c r="K217" s="38"/>
      <c r="L217" s="38"/>
      <c r="M217" s="38"/>
      <c r="N217" s="38"/>
      <c r="O217" s="38"/>
      <c r="Q217" s="50" t="s">
        <v>2463</v>
      </c>
      <c r="R217" s="76" t="s">
        <v>907</v>
      </c>
      <c r="S217" s="79" t="s">
        <v>1178</v>
      </c>
      <c r="T217" s="90" t="s">
        <v>1600</v>
      </c>
      <c r="U217" s="127" t="s">
        <v>2040</v>
      </c>
    </row>
    <row r="218" spans="1:21" outlineLevel="2" x14ac:dyDescent="0.35">
      <c r="A218" s="26" t="str">
        <f>IF('User guide'!$B$1="English",R218,IF('User guide'!$B$1="Swedish",Q218,IF('User guide'!$B$1="Norwegian",S218,IF('User guide'!$B$1="Finnish",T218,U218))))</f>
        <v>Mirrors (bathroom / kitchen)</v>
      </c>
      <c r="B218" s="38" t="str">
        <f t="shared" si="8"/>
        <v>X</v>
      </c>
      <c r="C218" s="38" t="s">
        <v>1</v>
      </c>
      <c r="D218" s="38"/>
      <c r="E218" s="38"/>
      <c r="F218" s="38"/>
      <c r="G218" s="38"/>
      <c r="H218" s="38"/>
      <c r="I218" s="38" t="s">
        <v>1</v>
      </c>
      <c r="J218" s="38"/>
      <c r="K218" s="38"/>
      <c r="L218" s="38"/>
      <c r="M218" s="38"/>
      <c r="N218" s="38"/>
      <c r="O218" s="38"/>
      <c r="Q218" s="50" t="s">
        <v>1770</v>
      </c>
      <c r="R218" s="76" t="s">
        <v>1771</v>
      </c>
      <c r="S218" s="84" t="s">
        <v>1773</v>
      </c>
      <c r="T218" s="95" t="s">
        <v>1772</v>
      </c>
      <c r="U218" s="127" t="s">
        <v>2041</v>
      </c>
    </row>
    <row r="219" spans="1:21" outlineLevel="2" x14ac:dyDescent="0.35">
      <c r="A219" s="26" t="str">
        <f>IF('User guide'!$B$1="English",R219,IF('User guide'!$B$1="Swedish",Q219,IF('User guide'!$B$1="Norwegian",S219,IF('User guide'!$B$1="Finnish",T219,U219))))</f>
        <v>Towel warmers</v>
      </c>
      <c r="B219" s="38" t="str">
        <f t="shared" si="8"/>
        <v/>
      </c>
      <c r="C219" s="38" t="s">
        <v>1</v>
      </c>
      <c r="D219" s="38"/>
      <c r="E219" s="38"/>
      <c r="F219" s="38"/>
      <c r="G219" s="38"/>
      <c r="H219" s="38"/>
      <c r="I219" s="38"/>
      <c r="J219" s="38"/>
      <c r="K219" s="38"/>
      <c r="L219" s="38"/>
      <c r="M219" s="38"/>
      <c r="N219" s="38"/>
      <c r="O219" s="38"/>
      <c r="Q219" s="50" t="s">
        <v>724</v>
      </c>
      <c r="R219" s="76" t="s">
        <v>908</v>
      </c>
      <c r="S219" s="84" t="s">
        <v>1179</v>
      </c>
      <c r="T219" s="95" t="s">
        <v>1601</v>
      </c>
      <c r="U219" s="127" t="s">
        <v>2042</v>
      </c>
    </row>
    <row r="220" spans="1:21" outlineLevel="1" x14ac:dyDescent="0.35">
      <c r="A220" s="40" t="str">
        <f>IF('User guide'!$B$1="English",R220,IF('User guide'!$B$1="Swedish",Q220,IF('User guide'!$B$1="Norwegian",S220,IF('User guide'!$B$1="Finnish",T220,U220))))</f>
        <v xml:space="preserve">044 Room fitting-out </v>
      </c>
      <c r="B220" s="41" t="str">
        <f t="shared" si="8"/>
        <v/>
      </c>
      <c r="C220" s="41"/>
      <c r="D220" s="41"/>
      <c r="E220" s="41"/>
      <c r="F220" s="41"/>
      <c r="G220" s="41"/>
      <c r="H220" s="41"/>
      <c r="I220" s="41"/>
      <c r="J220" s="41"/>
      <c r="K220" s="41"/>
      <c r="L220" s="41"/>
      <c r="M220" s="41"/>
      <c r="N220" s="41"/>
      <c r="O220" s="41"/>
      <c r="Q220" s="50" t="s">
        <v>182</v>
      </c>
      <c r="R220" s="76" t="s">
        <v>510</v>
      </c>
      <c r="S220" s="79" t="s">
        <v>1180</v>
      </c>
      <c r="T220" s="90" t="s">
        <v>1602</v>
      </c>
      <c r="U220" s="127" t="s">
        <v>2043</v>
      </c>
    </row>
    <row r="221" spans="1:21" s="3" customFormat="1" outlineLevel="2" x14ac:dyDescent="0.35">
      <c r="A221" s="24" t="str">
        <f>IF('User guide'!$B$1="English",R221,IF('User guide'!$B$1="Swedish",Q221,IF('User guide'!$B$1="Norwegian",S221,IF('User guide'!$B$1="Finnish",T221,U221))))</f>
        <v xml:space="preserve">04401 Window sills </v>
      </c>
      <c r="B221" s="38" t="str">
        <f t="shared" si="8"/>
        <v>X</v>
      </c>
      <c r="C221" s="38" t="s">
        <v>1</v>
      </c>
      <c r="D221" s="38"/>
      <c r="E221" s="38"/>
      <c r="F221" s="38"/>
      <c r="G221" s="38"/>
      <c r="H221" s="38"/>
      <c r="I221" s="38" t="s">
        <v>761</v>
      </c>
      <c r="J221" s="38"/>
      <c r="K221" s="38"/>
      <c r="L221" s="38"/>
      <c r="M221" s="38" t="s">
        <v>331</v>
      </c>
      <c r="N221" s="38"/>
      <c r="O221" s="38"/>
      <c r="Q221" s="50" t="s">
        <v>183</v>
      </c>
      <c r="R221" s="76" t="s">
        <v>511</v>
      </c>
      <c r="S221" s="80" t="s">
        <v>1181</v>
      </c>
      <c r="T221" s="91" t="s">
        <v>1603</v>
      </c>
      <c r="U221" s="127" t="s">
        <v>2044</v>
      </c>
    </row>
    <row r="222" spans="1:21" s="3" customFormat="1" ht="29" outlineLevel="2" x14ac:dyDescent="0.35">
      <c r="A222" s="25" t="str">
        <f>IF('User guide'!$B$1="English",R222,IF('User guide'!$B$1="Swedish",Q222,IF('User guide'!$B$1="Norwegian",S222,IF('User guide'!$B$1="Finnish",T222,U222))))</f>
        <v>04403 Slats, balustrades and lattices</v>
      </c>
      <c r="B222" s="38" t="s">
        <v>776</v>
      </c>
      <c r="C222" s="38" t="s">
        <v>1</v>
      </c>
      <c r="D222" s="38"/>
      <c r="E222" s="38"/>
      <c r="F222" s="38"/>
      <c r="G222" s="38"/>
      <c r="H222" s="38" t="s">
        <v>777</v>
      </c>
      <c r="I222" s="38"/>
      <c r="J222" s="38"/>
      <c r="K222" s="38"/>
      <c r="L222" s="38"/>
      <c r="M222" s="38" t="s">
        <v>331</v>
      </c>
      <c r="N222" s="38"/>
      <c r="O222" s="38" t="s">
        <v>777</v>
      </c>
      <c r="Q222" s="50" t="s">
        <v>184</v>
      </c>
      <c r="R222" s="76" t="s">
        <v>512</v>
      </c>
      <c r="S222" s="79" t="s">
        <v>1182</v>
      </c>
      <c r="T222" s="90" t="s">
        <v>1604</v>
      </c>
      <c r="U222" s="127" t="s">
        <v>2045</v>
      </c>
    </row>
    <row r="223" spans="1:21" outlineLevel="2" x14ac:dyDescent="0.35">
      <c r="A223" s="24" t="str">
        <f>IF('User guide'!$B$1="English",R223,IF('User guide'!$B$1="Swedish",Q223,IF('User guide'!$B$1="Norwegian",S223,IF('User guide'!$B$1="Finnish",T223,U223))))</f>
        <v>04404 Radiator cabinet</v>
      </c>
      <c r="B223" s="38" t="str">
        <f t="shared" si="8"/>
        <v/>
      </c>
      <c r="C223" s="38" t="s">
        <v>1</v>
      </c>
      <c r="D223" s="38"/>
      <c r="E223" s="38"/>
      <c r="F223" s="38"/>
      <c r="G223" s="38"/>
      <c r="H223" s="38"/>
      <c r="I223" s="38"/>
      <c r="J223" s="38"/>
      <c r="K223" s="38"/>
      <c r="L223" s="38"/>
      <c r="M223" s="38" t="s">
        <v>331</v>
      </c>
      <c r="N223" s="38"/>
      <c r="O223" s="38"/>
      <c r="Q223" s="50" t="s">
        <v>185</v>
      </c>
      <c r="R223" s="76" t="s">
        <v>513</v>
      </c>
      <c r="S223" s="80" t="s">
        <v>1183</v>
      </c>
      <c r="T223" s="91" t="s">
        <v>1605</v>
      </c>
      <c r="U223" s="127" t="s">
        <v>1183</v>
      </c>
    </row>
    <row r="224" spans="1:21" outlineLevel="1" x14ac:dyDescent="0.35">
      <c r="A224" s="40" t="str">
        <f>IF('User guide'!$B$1="English",R224,IF('User guide'!$B$1="Swedish",Q224,IF('User guide'!$B$1="Norwegian",S224,IF('User guide'!$B$1="Finnish",T224,U224))))</f>
        <v>045 Storage</v>
      </c>
      <c r="B224" s="41" t="str">
        <f t="shared" si="8"/>
        <v/>
      </c>
      <c r="C224" s="41"/>
      <c r="D224" s="41"/>
      <c r="E224" s="41"/>
      <c r="F224" s="41"/>
      <c r="G224" s="41"/>
      <c r="H224" s="41"/>
      <c r="I224" s="41"/>
      <c r="J224" s="41"/>
      <c r="K224" s="41"/>
      <c r="L224" s="41"/>
      <c r="M224" s="41"/>
      <c r="N224" s="41"/>
      <c r="O224" s="41"/>
      <c r="Q224" s="50" t="s">
        <v>186</v>
      </c>
      <c r="R224" s="76" t="s">
        <v>514</v>
      </c>
      <c r="S224" s="79" t="s">
        <v>1184</v>
      </c>
      <c r="T224" s="90" t="s">
        <v>1606</v>
      </c>
      <c r="U224" s="127" t="s">
        <v>1184</v>
      </c>
    </row>
    <row r="225" spans="1:21" outlineLevel="2" x14ac:dyDescent="0.35">
      <c r="A225" s="25" t="str">
        <f>IF('User guide'!$B$1="English",R225,IF('User guide'!$B$1="Swedish",Q225,IF('User guide'!$B$1="Norwegian",S225,IF('User guide'!$B$1="Finnish",T225,U225))))</f>
        <v>04501 Sliding wardrobe doors and folding doors</v>
      </c>
      <c r="B225" s="38" t="s">
        <v>776</v>
      </c>
      <c r="C225" s="38" t="s">
        <v>1</v>
      </c>
      <c r="D225" s="38"/>
      <c r="E225" s="38"/>
      <c r="F225" s="38" t="s">
        <v>1</v>
      </c>
      <c r="G225" s="38"/>
      <c r="H225" s="38"/>
      <c r="I225" s="38" t="s">
        <v>663</v>
      </c>
      <c r="J225" s="38"/>
      <c r="K225" s="38"/>
      <c r="L225" s="38"/>
      <c r="M225" s="38" t="s">
        <v>331</v>
      </c>
      <c r="N225" s="38"/>
      <c r="O225" s="38"/>
      <c r="Q225" s="50" t="s">
        <v>187</v>
      </c>
      <c r="R225" s="76" t="s">
        <v>515</v>
      </c>
      <c r="S225" s="79" t="s">
        <v>1185</v>
      </c>
      <c r="T225" s="90" t="s">
        <v>1607</v>
      </c>
      <c r="U225" s="127" t="s">
        <v>2046</v>
      </c>
    </row>
    <row r="226" spans="1:21" outlineLevel="2" x14ac:dyDescent="0.35">
      <c r="A226" s="25" t="str">
        <f>IF('User guide'!$B$1="English",R226,IF('User guide'!$B$1="Swedish",Q226,IF('User guide'!$B$1="Norwegian",S226,IF('User guide'!$B$1="Finnish",T226,U226))))</f>
        <v>04502 Shelving systems</v>
      </c>
      <c r="B226" s="38" t="s">
        <v>776</v>
      </c>
      <c r="C226" s="38" t="s">
        <v>1</v>
      </c>
      <c r="D226" s="38"/>
      <c r="E226" s="38"/>
      <c r="F226" s="38" t="s">
        <v>1</v>
      </c>
      <c r="G226" s="38"/>
      <c r="H226" s="38"/>
      <c r="I226" s="38"/>
      <c r="J226" s="38"/>
      <c r="K226" s="38"/>
      <c r="L226" s="38"/>
      <c r="M226" s="38" t="s">
        <v>331</v>
      </c>
      <c r="N226" s="38"/>
      <c r="O226" s="38"/>
      <c r="Q226" s="50" t="s">
        <v>188</v>
      </c>
      <c r="R226" s="76" t="s">
        <v>516</v>
      </c>
      <c r="S226" s="79" t="s">
        <v>1186</v>
      </c>
      <c r="T226" s="90" t="s">
        <v>1608</v>
      </c>
      <c r="U226" s="127" t="s">
        <v>2047</v>
      </c>
    </row>
    <row r="227" spans="1:21" outlineLevel="2" x14ac:dyDescent="0.35">
      <c r="A227" s="25" t="str">
        <f>IF('User guide'!$B$1="English",R227,IF('User guide'!$B$1="Swedish",Q227,IF('User guide'!$B$1="Norwegian",S227,IF('User guide'!$B$1="Finnish",T227,U227))))</f>
        <v xml:space="preserve">04503 Basket/tray systems </v>
      </c>
      <c r="B227" s="38" t="str">
        <f t="shared" si="8"/>
        <v/>
      </c>
      <c r="C227" s="38"/>
      <c r="D227" s="38" t="s">
        <v>328</v>
      </c>
      <c r="E227" s="38"/>
      <c r="F227" s="38"/>
      <c r="G227" s="38"/>
      <c r="H227" s="38"/>
      <c r="I227" s="38"/>
      <c r="J227" s="38"/>
      <c r="K227" s="38"/>
      <c r="L227" s="38"/>
      <c r="M227" s="38"/>
      <c r="N227" s="38"/>
      <c r="O227" s="38"/>
      <c r="Q227" s="50" t="s">
        <v>189</v>
      </c>
      <c r="R227" s="76" t="s">
        <v>517</v>
      </c>
      <c r="S227" s="79" t="s">
        <v>1187</v>
      </c>
      <c r="T227" s="90" t="s">
        <v>1609</v>
      </c>
      <c r="U227" s="127" t="s">
        <v>2048</v>
      </c>
    </row>
    <row r="228" spans="1:21" ht="15.5" x14ac:dyDescent="0.35">
      <c r="A228" s="44" t="str">
        <f>IF('User guide'!$B$1="English",R228,IF('User guide'!$B$1="Swedish",Q228,IF('User guide'!$B$1="Norwegian",S228,IF('User guide'!$B$1="Finnish",T228,U228))))</f>
        <v>05 Fasteners</v>
      </c>
      <c r="B228" s="41" t="str">
        <f t="shared" si="8"/>
        <v/>
      </c>
      <c r="C228" s="41"/>
      <c r="D228" s="41" t="s">
        <v>328</v>
      </c>
      <c r="E228" s="41"/>
      <c r="F228" s="41"/>
      <c r="G228" s="41"/>
      <c r="H228" s="41"/>
      <c r="I228" s="41"/>
      <c r="J228" s="41"/>
      <c r="K228" s="41"/>
      <c r="L228" s="41"/>
      <c r="M228" s="41"/>
      <c r="N228" s="41"/>
      <c r="O228" s="41"/>
      <c r="Q228" s="50" t="s">
        <v>190</v>
      </c>
      <c r="R228" s="76" t="s">
        <v>518</v>
      </c>
      <c r="S228" s="79" t="s">
        <v>1188</v>
      </c>
      <c r="T228" s="90" t="s">
        <v>1610</v>
      </c>
      <c r="U228" s="127" t="s">
        <v>2049</v>
      </c>
    </row>
    <row r="229" spans="1:21" outlineLevel="1" x14ac:dyDescent="0.35">
      <c r="A229" s="40" t="str">
        <f>IF('User guide'!$B$1="English",R229,IF('User guide'!$B$1="Swedish",Q229,IF('User guide'!$B$1="Norwegian",S229,IF('User guide'!$B$1="Finnish",T229,U229))))</f>
        <v>050 Nails</v>
      </c>
      <c r="B229" s="41" t="str">
        <f t="shared" si="8"/>
        <v/>
      </c>
      <c r="C229" s="41"/>
      <c r="D229" s="41" t="s">
        <v>328</v>
      </c>
      <c r="E229" s="41"/>
      <c r="F229" s="41"/>
      <c r="G229" s="41"/>
      <c r="H229" s="41"/>
      <c r="I229" s="41"/>
      <c r="J229" s="41"/>
      <c r="K229" s="41"/>
      <c r="L229" s="41"/>
      <c r="M229" s="41"/>
      <c r="N229" s="41"/>
      <c r="O229" s="41"/>
      <c r="Q229" s="50" t="s">
        <v>191</v>
      </c>
      <c r="R229" s="76" t="s">
        <v>519</v>
      </c>
      <c r="S229" s="79" t="s">
        <v>1189</v>
      </c>
      <c r="T229" s="90" t="s">
        <v>1611</v>
      </c>
      <c r="U229" s="127" t="s">
        <v>2050</v>
      </c>
    </row>
    <row r="230" spans="1:21" outlineLevel="1" x14ac:dyDescent="0.35">
      <c r="A230" s="45" t="str">
        <f>IF('User guide'!$B$1="English",R230,IF('User guide'!$B$1="Swedish",Q230,IF('User guide'!$B$1="Norwegian",S230,IF('User guide'!$B$1="Finnish",T230,U230))))</f>
        <v>051 Screws</v>
      </c>
      <c r="B230" s="41" t="str">
        <f t="shared" si="8"/>
        <v/>
      </c>
      <c r="C230" s="41"/>
      <c r="D230" s="41" t="s">
        <v>328</v>
      </c>
      <c r="E230" s="41"/>
      <c r="F230" s="41"/>
      <c r="G230" s="41"/>
      <c r="H230" s="41"/>
      <c r="I230" s="41"/>
      <c r="J230" s="41"/>
      <c r="K230" s="41"/>
      <c r="L230" s="41"/>
      <c r="M230" s="41"/>
      <c r="N230" s="41"/>
      <c r="O230" s="41"/>
      <c r="Q230" s="50" t="s">
        <v>192</v>
      </c>
      <c r="R230" s="76" t="s">
        <v>520</v>
      </c>
      <c r="S230" s="80" t="s">
        <v>1190</v>
      </c>
      <c r="T230" s="91" t="s">
        <v>1612</v>
      </c>
      <c r="U230" s="127" t="s">
        <v>2051</v>
      </c>
    </row>
    <row r="231" spans="1:21" outlineLevel="1" x14ac:dyDescent="0.35">
      <c r="A231" s="45" t="str">
        <f>IF('User guide'!$B$1="English",R231,IF('User guide'!$B$1="Swedish",Q231,IF('User guide'!$B$1="Norwegian",S231,IF('User guide'!$B$1="Finnish",T231,U231))))</f>
        <v>052 Bolt articles, nuts and washers</v>
      </c>
      <c r="B231" s="41" t="str">
        <f t="shared" si="8"/>
        <v/>
      </c>
      <c r="C231" s="41"/>
      <c r="D231" s="41" t="s">
        <v>328</v>
      </c>
      <c r="E231" s="41"/>
      <c r="F231" s="41"/>
      <c r="G231" s="41"/>
      <c r="H231" s="41"/>
      <c r="I231" s="41"/>
      <c r="J231" s="41"/>
      <c r="K231" s="41"/>
      <c r="L231" s="41"/>
      <c r="M231" s="41"/>
      <c r="N231" s="41"/>
      <c r="O231" s="41"/>
      <c r="Q231" s="50" t="s">
        <v>193</v>
      </c>
      <c r="R231" s="76" t="s">
        <v>521</v>
      </c>
      <c r="S231" s="80" t="s">
        <v>1191</v>
      </c>
      <c r="T231" s="91" t="s">
        <v>1613</v>
      </c>
      <c r="U231" s="127" t="s">
        <v>2052</v>
      </c>
    </row>
    <row r="232" spans="1:21" outlineLevel="1" x14ac:dyDescent="0.35">
      <c r="A232" s="45" t="str">
        <f>IF('User guide'!$B$1="English",R232,IF('User guide'!$B$1="Swedish",Q232,IF('User guide'!$B$1="Norwegian",S232,IF('User guide'!$B$1="Finnish",T232,U232))))</f>
        <v>053 Rivets, blind (pop) rivets and blind rivet nuts</v>
      </c>
      <c r="B232" s="41" t="str">
        <f t="shared" si="8"/>
        <v/>
      </c>
      <c r="C232" s="41"/>
      <c r="D232" s="41" t="s">
        <v>328</v>
      </c>
      <c r="E232" s="41"/>
      <c r="F232" s="41"/>
      <c r="G232" s="41"/>
      <c r="H232" s="41"/>
      <c r="I232" s="41"/>
      <c r="J232" s="41"/>
      <c r="K232" s="41"/>
      <c r="L232" s="41"/>
      <c r="M232" s="41"/>
      <c r="N232" s="41"/>
      <c r="O232" s="41"/>
      <c r="Q232" s="50" t="s">
        <v>194</v>
      </c>
      <c r="R232" s="76" t="s">
        <v>522</v>
      </c>
      <c r="S232" s="80" t="s">
        <v>1192</v>
      </c>
      <c r="T232" s="91" t="s">
        <v>1614</v>
      </c>
      <c r="U232" s="127" t="s">
        <v>2053</v>
      </c>
    </row>
    <row r="233" spans="1:21" outlineLevel="1" x14ac:dyDescent="0.35">
      <c r="A233" s="45" t="str">
        <f>IF('User guide'!$B$1="English",R233,IF('User guide'!$B$1="Swedish",Q233,IF('User guide'!$B$1="Norwegian",S233,IF('User guide'!$B$1="Finnish",T233,U233))))</f>
        <v>054 Securing and expanders</v>
      </c>
      <c r="B233" s="41" t="str">
        <f t="shared" si="8"/>
        <v/>
      </c>
      <c r="C233" s="41"/>
      <c r="D233" s="41" t="s">
        <v>328</v>
      </c>
      <c r="E233" s="41"/>
      <c r="F233" s="41"/>
      <c r="G233" s="41"/>
      <c r="H233" s="41"/>
      <c r="I233" s="41"/>
      <c r="J233" s="41"/>
      <c r="K233" s="41"/>
      <c r="L233" s="41"/>
      <c r="M233" s="41"/>
      <c r="N233" s="41"/>
      <c r="O233" s="41"/>
      <c r="Q233" s="50" t="s">
        <v>195</v>
      </c>
      <c r="R233" s="76" t="s">
        <v>523</v>
      </c>
      <c r="S233" s="80" t="s">
        <v>1193</v>
      </c>
      <c r="T233" s="91" t="s">
        <v>1615</v>
      </c>
      <c r="U233" s="127" t="s">
        <v>2054</v>
      </c>
    </row>
    <row r="234" spans="1:21" outlineLevel="1" x14ac:dyDescent="0.35">
      <c r="A234" s="40" t="str">
        <f>IF('User guide'!$B$1="English",R234,IF('User guide'!$B$1="Swedish",Q234,IF('User guide'!$B$1="Norwegian",S234,IF('User guide'!$B$1="Finnish",T234,U234))))</f>
        <v xml:space="preserve">055 Mountings &amp; fittings </v>
      </c>
      <c r="B234" s="41" t="str">
        <f t="shared" si="8"/>
        <v/>
      </c>
      <c r="C234" s="41"/>
      <c r="D234" s="41" t="s">
        <v>328</v>
      </c>
      <c r="E234" s="41"/>
      <c r="F234" s="41"/>
      <c r="G234" s="41"/>
      <c r="H234" s="41"/>
      <c r="I234" s="41"/>
      <c r="J234" s="41"/>
      <c r="K234" s="41"/>
      <c r="L234" s="41"/>
      <c r="M234" s="41"/>
      <c r="N234" s="41"/>
      <c r="O234" s="41"/>
      <c r="Q234" s="50" t="s">
        <v>196</v>
      </c>
      <c r="R234" s="76" t="s">
        <v>524</v>
      </c>
      <c r="S234" s="79" t="s">
        <v>196</v>
      </c>
      <c r="T234" s="90" t="s">
        <v>1616</v>
      </c>
      <c r="U234" s="127" t="s">
        <v>2055</v>
      </c>
    </row>
    <row r="235" spans="1:21" ht="15.5" x14ac:dyDescent="0.35">
      <c r="A235" s="46" t="str">
        <f>IF('User guide'!$B$1="English",R235,IF('User guide'!$B$1="Swedish",Q235,IF('User guide'!$B$1="Norwegian",S235,IF('User guide'!$B$1="Finnish",T235,U235))))</f>
        <v>06 Ironmongery</v>
      </c>
      <c r="B235" s="41" t="str">
        <f t="shared" si="8"/>
        <v/>
      </c>
      <c r="C235" s="41"/>
      <c r="D235" s="41" t="s">
        <v>328</v>
      </c>
      <c r="E235" s="41"/>
      <c r="F235" s="41"/>
      <c r="G235" s="41"/>
      <c r="H235" s="41"/>
      <c r="I235" s="41"/>
      <c r="J235" s="41"/>
      <c r="K235" s="41"/>
      <c r="L235" s="41"/>
      <c r="M235" s="41"/>
      <c r="N235" s="41"/>
      <c r="O235" s="41"/>
      <c r="Q235" s="50" t="s">
        <v>197</v>
      </c>
      <c r="R235" s="76" t="s">
        <v>525</v>
      </c>
      <c r="S235" s="80" t="s">
        <v>197</v>
      </c>
      <c r="T235" s="91" t="s">
        <v>1617</v>
      </c>
      <c r="U235" s="127" t="s">
        <v>197</v>
      </c>
    </row>
    <row r="236" spans="1:21" outlineLevel="1" x14ac:dyDescent="0.35">
      <c r="A236" s="40" t="str">
        <f>IF('User guide'!$B$1="English",R236,IF('User guide'!$B$1="Swedish",Q236,IF('User guide'!$B$1="Norwegian",S236,IF('User guide'!$B$1="Finnish",T236,U236))))</f>
        <v xml:space="preserve">060 Locks and handles </v>
      </c>
      <c r="B236" s="41" t="str">
        <f t="shared" si="8"/>
        <v/>
      </c>
      <c r="C236" s="41"/>
      <c r="D236" s="41" t="s">
        <v>328</v>
      </c>
      <c r="E236" s="41"/>
      <c r="F236" s="41"/>
      <c r="G236" s="41"/>
      <c r="H236" s="41"/>
      <c r="I236" s="41"/>
      <c r="J236" s="41"/>
      <c r="K236" s="41"/>
      <c r="L236" s="41"/>
      <c r="M236" s="41"/>
      <c r="N236" s="41"/>
      <c r="O236" s="41"/>
      <c r="Q236" s="50" t="s">
        <v>198</v>
      </c>
      <c r="R236" s="76" t="s">
        <v>526</v>
      </c>
      <c r="S236" s="79" t="s">
        <v>1194</v>
      </c>
      <c r="T236" s="90" t="s">
        <v>1618</v>
      </c>
      <c r="U236" s="127" t="s">
        <v>2056</v>
      </c>
    </row>
    <row r="237" spans="1:21" outlineLevel="1" x14ac:dyDescent="0.35">
      <c r="A237" s="40" t="str">
        <f>IF('User guide'!$B$1="English",R237,IF('User guide'!$B$1="Swedish",Q237,IF('User guide'!$B$1="Norwegian",S237,IF('User guide'!$B$1="Finnish",T237,U237))))</f>
        <v xml:space="preserve">061 Ironmongery </v>
      </c>
      <c r="B237" s="41" t="str">
        <f t="shared" si="8"/>
        <v/>
      </c>
      <c r="C237" s="41"/>
      <c r="D237" s="41" t="s">
        <v>328</v>
      </c>
      <c r="E237" s="41"/>
      <c r="F237" s="41"/>
      <c r="G237" s="41"/>
      <c r="H237" s="41"/>
      <c r="I237" s="41"/>
      <c r="J237" s="41"/>
      <c r="K237" s="41"/>
      <c r="L237" s="41"/>
      <c r="M237" s="41"/>
      <c r="N237" s="41"/>
      <c r="O237" s="41"/>
      <c r="Q237" s="50" t="s">
        <v>199</v>
      </c>
      <c r="R237" s="76" t="s">
        <v>527</v>
      </c>
      <c r="S237" s="79" t="s">
        <v>199</v>
      </c>
      <c r="T237" s="90" t="s">
        <v>1619</v>
      </c>
      <c r="U237" s="127" t="s">
        <v>199</v>
      </c>
    </row>
    <row r="238" spans="1:21" ht="72.5" x14ac:dyDescent="0.35">
      <c r="A238" s="47" t="str">
        <f>IF('User guide'!$B$1="English",R238,IF('User guide'!$B$1="Swedish",Q238,IF('User guide'!$B$1="Norwegian",S238,IF('User guide'!$B$1="Finnish",T238,U238))))</f>
        <v>07 Safety</v>
      </c>
      <c r="B238" s="41" t="str">
        <f t="shared" si="8"/>
        <v/>
      </c>
      <c r="C238" s="41"/>
      <c r="D238" s="41" t="s">
        <v>794</v>
      </c>
      <c r="E238" s="41"/>
      <c r="F238" s="41"/>
      <c r="G238" s="41"/>
      <c r="H238" s="41"/>
      <c r="I238" s="41"/>
      <c r="J238" s="41"/>
      <c r="K238" s="41"/>
      <c r="L238" s="41"/>
      <c r="M238" s="41"/>
      <c r="N238" s="41"/>
      <c r="O238" s="41"/>
      <c r="Q238" s="50" t="s">
        <v>200</v>
      </c>
      <c r="R238" s="76" t="s">
        <v>528</v>
      </c>
      <c r="S238" s="79" t="s">
        <v>1195</v>
      </c>
      <c r="T238" s="90" t="s">
        <v>1620</v>
      </c>
      <c r="U238" s="127" t="s">
        <v>2057</v>
      </c>
    </row>
    <row r="239" spans="1:21" outlineLevel="1" x14ac:dyDescent="0.35">
      <c r="A239" s="40" t="str">
        <f>IF('User guide'!$B$1="English",R239,IF('User guide'!$B$1="Swedish",Q239,IF('User guide'!$B$1="Norwegian",S239,IF('User guide'!$B$1="Finnish",T239,U239))))</f>
        <v>070 Safety</v>
      </c>
      <c r="B239" s="41" t="str">
        <f t="shared" si="8"/>
        <v/>
      </c>
      <c r="C239" s="41"/>
      <c r="D239" s="41" t="s">
        <v>328</v>
      </c>
      <c r="E239" s="41"/>
      <c r="F239" s="41"/>
      <c r="G239" s="41"/>
      <c r="H239" s="41"/>
      <c r="I239" s="41"/>
      <c r="J239" s="41"/>
      <c r="K239" s="41"/>
      <c r="L239" s="41"/>
      <c r="M239" s="41"/>
      <c r="N239" s="41"/>
      <c r="O239" s="41"/>
      <c r="Q239" s="50" t="s">
        <v>201</v>
      </c>
      <c r="R239" s="76" t="s">
        <v>529</v>
      </c>
      <c r="S239" s="79" t="s">
        <v>1196</v>
      </c>
      <c r="T239" s="90" t="s">
        <v>1621</v>
      </c>
      <c r="U239" s="127" t="s">
        <v>2058</v>
      </c>
    </row>
    <row r="240" spans="1:21" outlineLevel="2" x14ac:dyDescent="0.35">
      <c r="A240" s="25" t="str">
        <f>IF('User guide'!$B$1="English",R240,IF('User guide'!$B$1="Swedish",Q240,IF('User guide'!$B$1="Norwegian",S240,IF('User guide'!$B$1="Finnish",T240,U240))))</f>
        <v>07001 Alarms</v>
      </c>
      <c r="B240" s="38" t="str">
        <f t="shared" si="8"/>
        <v/>
      </c>
      <c r="C240" s="38"/>
      <c r="D240" s="38" t="s">
        <v>328</v>
      </c>
      <c r="E240" s="38"/>
      <c r="F240" s="38"/>
      <c r="G240" s="38"/>
      <c r="H240" s="38"/>
      <c r="I240" s="38"/>
      <c r="J240" s="38"/>
      <c r="K240" s="38"/>
      <c r="L240" s="38"/>
      <c r="M240" s="38"/>
      <c r="N240" s="38"/>
      <c r="O240" s="38"/>
      <c r="Q240" s="50" t="s">
        <v>202</v>
      </c>
      <c r="R240" s="76" t="s">
        <v>530</v>
      </c>
      <c r="S240" s="79" t="s">
        <v>1197</v>
      </c>
      <c r="T240" s="90" t="s">
        <v>1622</v>
      </c>
      <c r="U240" s="127" t="s">
        <v>2059</v>
      </c>
    </row>
    <row r="241" spans="1:21" outlineLevel="2" x14ac:dyDescent="0.35">
      <c r="A241" s="25" t="str">
        <f>IF('User guide'!$B$1="English",R241,IF('User guide'!$B$1="Swedish",Q241,IF('User guide'!$B$1="Norwegian",S241,IF('User guide'!$B$1="Finnish",T241,U241))))</f>
        <v>07002 Safekeeping of valuables</v>
      </c>
      <c r="B241" s="38" t="str">
        <f t="shared" si="8"/>
        <v/>
      </c>
      <c r="C241" s="38"/>
      <c r="D241" s="38" t="s">
        <v>328</v>
      </c>
      <c r="E241" s="38"/>
      <c r="F241" s="38"/>
      <c r="G241" s="38"/>
      <c r="H241" s="38"/>
      <c r="I241" s="38"/>
      <c r="J241" s="38"/>
      <c r="K241" s="38"/>
      <c r="L241" s="38"/>
      <c r="M241" s="38"/>
      <c r="N241" s="38"/>
      <c r="O241" s="38"/>
      <c r="Q241" s="50" t="s">
        <v>203</v>
      </c>
      <c r="R241" s="76" t="s">
        <v>531</v>
      </c>
      <c r="S241" s="79" t="s">
        <v>1198</v>
      </c>
      <c r="T241" s="90" t="s">
        <v>1623</v>
      </c>
      <c r="U241" s="127" t="s">
        <v>2060</v>
      </c>
    </row>
    <row r="242" spans="1:21" outlineLevel="2" x14ac:dyDescent="0.35">
      <c r="A242" s="25" t="str">
        <f>IF('User guide'!$B$1="English",R242,IF('User guide'!$B$1="Swedish",Q242,IF('User guide'!$B$1="Norwegian",S242,IF('User guide'!$B$1="Finnish",T242,U242))))</f>
        <v>07003 Fire safety</v>
      </c>
      <c r="B242" s="38" t="str">
        <f t="shared" si="8"/>
        <v/>
      </c>
      <c r="C242" s="38"/>
      <c r="D242" s="38" t="s">
        <v>328</v>
      </c>
      <c r="E242" s="38"/>
      <c r="F242" s="38"/>
      <c r="G242" s="38"/>
      <c r="H242" s="38"/>
      <c r="I242" s="38"/>
      <c r="J242" s="38"/>
      <c r="K242" s="38"/>
      <c r="L242" s="38"/>
      <c r="M242" s="38"/>
      <c r="N242" s="38"/>
      <c r="O242" s="38"/>
      <c r="Q242" s="50" t="s">
        <v>204</v>
      </c>
      <c r="R242" s="76" t="s">
        <v>532</v>
      </c>
      <c r="S242" s="79" t="s">
        <v>1199</v>
      </c>
      <c r="T242" s="90" t="s">
        <v>1624</v>
      </c>
      <c r="U242" s="127" t="s">
        <v>2061</v>
      </c>
    </row>
    <row r="243" spans="1:21" outlineLevel="2" x14ac:dyDescent="0.35">
      <c r="A243" s="25" t="str">
        <f>IF('User guide'!$B$1="English",R243,IF('User guide'!$B$1="Swedish",Q243,IF('User guide'!$B$1="Norwegian",S243,IF('User guide'!$B$1="Finnish",T243,U243))))</f>
        <v>07099 Safety in general</v>
      </c>
      <c r="B243" s="38" t="str">
        <f t="shared" si="8"/>
        <v/>
      </c>
      <c r="C243" s="38"/>
      <c r="D243" s="38" t="s">
        <v>328</v>
      </c>
      <c r="E243" s="38"/>
      <c r="F243" s="38"/>
      <c r="G243" s="38"/>
      <c r="H243" s="38"/>
      <c r="I243" s="38"/>
      <c r="J243" s="38"/>
      <c r="K243" s="38"/>
      <c r="L243" s="38"/>
      <c r="M243" s="38"/>
      <c r="N243" s="38"/>
      <c r="O243" s="38"/>
      <c r="Q243" s="50" t="s">
        <v>205</v>
      </c>
      <c r="R243" s="76" t="s">
        <v>533</v>
      </c>
      <c r="S243" s="79" t="s">
        <v>1200</v>
      </c>
      <c r="T243" s="90" t="s">
        <v>1625</v>
      </c>
      <c r="U243" s="127" t="s">
        <v>2062</v>
      </c>
    </row>
    <row r="244" spans="1:21" ht="15.5" x14ac:dyDescent="0.35">
      <c r="A244" s="47" t="str">
        <f>IF('User guide'!$B$1="English",R244,IF('User guide'!$B$1="Swedish",Q244,IF('User guide'!$B$1="Norwegian",S244,IF('User guide'!$B$1="Finnish",T244,U244))))</f>
        <v>08 Gardens</v>
      </c>
      <c r="B244" s="41" t="str">
        <f t="shared" si="8"/>
        <v/>
      </c>
      <c r="C244" s="41"/>
      <c r="D244" s="41"/>
      <c r="E244" s="41"/>
      <c r="F244" s="41"/>
      <c r="G244" s="41"/>
      <c r="H244" s="41"/>
      <c r="I244" s="41"/>
      <c r="J244" s="41"/>
      <c r="K244" s="41"/>
      <c r="L244" s="41"/>
      <c r="M244" s="41"/>
      <c r="N244" s="41"/>
      <c r="O244" s="41"/>
      <c r="Q244" s="50" t="s">
        <v>206</v>
      </c>
      <c r="R244" s="76" t="s">
        <v>534</v>
      </c>
      <c r="S244" s="79" t="s">
        <v>1201</v>
      </c>
      <c r="T244" s="90" t="s">
        <v>1626</v>
      </c>
      <c r="U244" s="127" t="s">
        <v>2063</v>
      </c>
    </row>
    <row r="245" spans="1:21" outlineLevel="1" x14ac:dyDescent="0.35">
      <c r="A245" s="40" t="str">
        <f>IF('User guide'!$B$1="English",R245,IF('User guide'!$B$1="Swedish",Q245,IF('User guide'!$B$1="Norwegian",S245,IF('User guide'!$B$1="Finnish",T245,U245))))</f>
        <v>080 Garden goods</v>
      </c>
      <c r="B245" s="41" t="str">
        <f t="shared" si="8"/>
        <v/>
      </c>
      <c r="C245" s="41"/>
      <c r="D245" s="41"/>
      <c r="E245" s="41"/>
      <c r="F245" s="41"/>
      <c r="G245" s="41"/>
      <c r="H245" s="41"/>
      <c r="I245" s="41"/>
      <c r="J245" s="41"/>
      <c r="K245" s="41"/>
      <c r="L245" s="41"/>
      <c r="M245" s="41"/>
      <c r="N245" s="41"/>
      <c r="O245" s="41"/>
      <c r="Q245" s="50" t="s">
        <v>207</v>
      </c>
      <c r="R245" s="76" t="s">
        <v>535</v>
      </c>
      <c r="S245" s="79" t="s">
        <v>1202</v>
      </c>
      <c r="T245" s="90" t="s">
        <v>1627</v>
      </c>
      <c r="U245" s="127" t="s">
        <v>2064</v>
      </c>
    </row>
    <row r="246" spans="1:21" s="3" customFormat="1" outlineLevel="2" x14ac:dyDescent="0.35">
      <c r="A246" s="24" t="str">
        <f>IF('User guide'!$B$1="English",R246,IF('User guide'!$B$1="Swedish",Q246,IF('User guide'!$B$1="Norwegian",S246,IF('User guide'!$B$1="Finnish",T246,U246))))</f>
        <v>08001 Garden slabs and outdoor paving</v>
      </c>
      <c r="B246" s="38" t="str">
        <f t="shared" si="8"/>
        <v/>
      </c>
      <c r="C246" s="38" t="s">
        <v>1</v>
      </c>
      <c r="D246" s="38"/>
      <c r="E246" s="38"/>
      <c r="F246" s="38"/>
      <c r="G246" s="38"/>
      <c r="H246" s="38"/>
      <c r="I246" s="38"/>
      <c r="J246" s="38"/>
      <c r="K246" s="38"/>
      <c r="L246" s="38"/>
      <c r="M246" s="38"/>
      <c r="N246" s="38"/>
      <c r="O246" s="38"/>
      <c r="Q246" s="50" t="s">
        <v>208</v>
      </c>
      <c r="R246" s="76" t="s">
        <v>536</v>
      </c>
      <c r="S246" s="80" t="s">
        <v>1203</v>
      </c>
      <c r="T246" s="91" t="s">
        <v>1628</v>
      </c>
      <c r="U246" s="127" t="s">
        <v>2065</v>
      </c>
    </row>
    <row r="247" spans="1:21" s="3" customFormat="1" ht="29" outlineLevel="2" x14ac:dyDescent="0.35">
      <c r="A247" s="24" t="str">
        <f>IF('User guide'!$B$1="English",R247,IF('User guide'!$B$1="Swedish",Q247,IF('User guide'!$B$1="Norwegian",S247,IF('User guide'!$B$1="Finnish",T247,U247))))</f>
        <v xml:space="preserve">08002 Garden furniture </v>
      </c>
      <c r="B247" s="38"/>
      <c r="C247" s="38" t="s">
        <v>1</v>
      </c>
      <c r="D247" s="38" t="s">
        <v>2430</v>
      </c>
      <c r="E247" s="38"/>
      <c r="F247" s="38"/>
      <c r="G247" s="38"/>
      <c r="H247" s="38"/>
      <c r="I247" s="38"/>
      <c r="J247" s="38"/>
      <c r="K247" s="38"/>
      <c r="L247" s="38"/>
      <c r="M247" s="38" t="s">
        <v>331</v>
      </c>
      <c r="N247" s="38"/>
      <c r="O247" s="38"/>
      <c r="Q247" s="50" t="s">
        <v>209</v>
      </c>
      <c r="R247" s="76" t="s">
        <v>537</v>
      </c>
      <c r="S247" s="80" t="s">
        <v>1204</v>
      </c>
      <c r="T247" s="91" t="s">
        <v>1629</v>
      </c>
      <c r="U247" s="127" t="s">
        <v>2066</v>
      </c>
    </row>
    <row r="248" spans="1:21" s="3" customFormat="1" outlineLevel="2" x14ac:dyDescent="0.35">
      <c r="A248" s="24" t="str">
        <f>IF('User guide'!$B$1="English",R248,IF('User guide'!$B$1="Swedish",Q248,IF('User guide'!$B$1="Norwegian",S248,IF('User guide'!$B$1="Finnish",T248,U248))))</f>
        <v xml:space="preserve">08003 Ponds and garden ornaments </v>
      </c>
      <c r="B248" s="38" t="str">
        <f>IF(OR(ISNUMBER(SEARCH("x",F248)),ISNUMBER(SEARCH("x",G248)),ISNUMBER(SEARCH("x",H248)),ISNUMBER(SEARCH("x",I248)),ISNUMBER(SEARCH("x",K248))),"X","")</f>
        <v/>
      </c>
      <c r="C248" s="38"/>
      <c r="D248" s="38" t="s">
        <v>328</v>
      </c>
      <c r="E248" s="38"/>
      <c r="F248" s="38"/>
      <c r="G248" s="38"/>
      <c r="H248" s="38"/>
      <c r="I248" s="38"/>
      <c r="J248" s="38"/>
      <c r="K248" s="38"/>
      <c r="L248" s="38"/>
      <c r="M248" s="38"/>
      <c r="N248" s="38"/>
      <c r="O248" s="38"/>
      <c r="Q248" s="50" t="s">
        <v>210</v>
      </c>
      <c r="R248" s="76" t="s">
        <v>538</v>
      </c>
      <c r="S248" s="80" t="s">
        <v>1205</v>
      </c>
      <c r="T248" s="91" t="s">
        <v>1630</v>
      </c>
      <c r="U248" s="127" t="s">
        <v>2067</v>
      </c>
    </row>
    <row r="249" spans="1:21" s="3" customFormat="1" outlineLevel="2" x14ac:dyDescent="0.35">
      <c r="A249" s="24" t="str">
        <f>IF('User guide'!$B$1="English",R249,IF('User guide'!$B$1="Swedish",Q249,IF('User guide'!$B$1="Norwegian",S249,IF('User guide'!$B$1="Finnish",T249,U249))))</f>
        <v>08004 Flagpoles and flags</v>
      </c>
      <c r="B249" s="38" t="str">
        <f>IF(OR(ISNUMBER(SEARCH("x",F249)),ISNUMBER(SEARCH("x",G249)),ISNUMBER(SEARCH("x",H249)),ISNUMBER(SEARCH("x",I249)),ISNUMBER(SEARCH("x",K249))),"X","")</f>
        <v/>
      </c>
      <c r="C249" s="38"/>
      <c r="D249" s="38" t="s">
        <v>328</v>
      </c>
      <c r="E249" s="38"/>
      <c r="F249" s="38"/>
      <c r="G249" s="38"/>
      <c r="H249" s="38"/>
      <c r="I249" s="38"/>
      <c r="J249" s="38"/>
      <c r="K249" s="38"/>
      <c r="L249" s="38"/>
      <c r="M249" s="38"/>
      <c r="N249" s="38"/>
      <c r="O249" s="38"/>
      <c r="Q249" s="50" t="s">
        <v>211</v>
      </c>
      <c r="R249" s="76" t="s">
        <v>539</v>
      </c>
      <c r="S249" s="80" t="s">
        <v>1206</v>
      </c>
      <c r="T249" s="91" t="s">
        <v>1631</v>
      </c>
      <c r="U249" s="127" t="s">
        <v>2068</v>
      </c>
    </row>
    <row r="250" spans="1:21" s="3" customFormat="1" outlineLevel="2" x14ac:dyDescent="0.35">
      <c r="A250" s="24" t="str">
        <f>IF('User guide'!$B$1="English",R250,IF('User guide'!$B$1="Swedish",Q250,IF('User guide'!$B$1="Norwegian",S250,IF('User guide'!$B$1="Finnish",T250,U250))))</f>
        <v xml:space="preserve">08005 Garden accessories </v>
      </c>
      <c r="B250" s="38" t="str">
        <f>IF(OR(ISNUMBER(SEARCH("x",F250)),ISNUMBER(SEARCH("x",G250)),ISNUMBER(SEARCH("x",H250)),ISNUMBER(SEARCH("x",I250)),ISNUMBER(SEARCH("x",K250))),"X","")</f>
        <v/>
      </c>
      <c r="C250" s="38"/>
      <c r="D250" s="38" t="s">
        <v>328</v>
      </c>
      <c r="E250" s="38"/>
      <c r="F250" s="38"/>
      <c r="G250" s="38"/>
      <c r="H250" s="38"/>
      <c r="I250" s="38"/>
      <c r="J250" s="38"/>
      <c r="K250" s="38"/>
      <c r="L250" s="38"/>
      <c r="M250" s="38"/>
      <c r="N250" s="38"/>
      <c r="O250" s="38"/>
      <c r="Q250" s="50" t="s">
        <v>212</v>
      </c>
      <c r="R250" s="76" t="s">
        <v>540</v>
      </c>
      <c r="S250" s="80" t="s">
        <v>1207</v>
      </c>
      <c r="T250" s="91" t="s">
        <v>1632</v>
      </c>
      <c r="U250" s="127" t="s">
        <v>2069</v>
      </c>
    </row>
    <row r="251" spans="1:21" s="3" customFormat="1" outlineLevel="2" x14ac:dyDescent="0.35">
      <c r="A251" s="24" t="str">
        <f>IF('User guide'!$B$1="English",R251,IF('User guide'!$B$1="Swedish",Q251,IF('User guide'!$B$1="Norwegian",S251,IF('User guide'!$B$1="Finnish",T251,U251))))</f>
        <v>08006 Play equipment</v>
      </c>
      <c r="B251" s="38"/>
      <c r="C251" s="38" t="s">
        <v>1</v>
      </c>
      <c r="D251" s="38"/>
      <c r="E251" s="38"/>
      <c r="F251" s="38"/>
      <c r="G251" s="38"/>
      <c r="H251" s="38"/>
      <c r="I251" s="38"/>
      <c r="J251" s="38"/>
      <c r="K251" s="38"/>
      <c r="L251" s="38"/>
      <c r="M251" s="38" t="s">
        <v>331</v>
      </c>
      <c r="N251" s="38"/>
      <c r="O251" s="38"/>
      <c r="Q251" s="50" t="s">
        <v>2277</v>
      </c>
      <c r="R251" s="76" t="s">
        <v>541</v>
      </c>
      <c r="S251" s="80" t="s">
        <v>1208</v>
      </c>
      <c r="T251" s="91" t="s">
        <v>1633</v>
      </c>
      <c r="U251" s="127" t="s">
        <v>2070</v>
      </c>
    </row>
    <row r="252" spans="1:21" s="3" customFormat="1" outlineLevel="2" x14ac:dyDescent="0.35">
      <c r="A252" s="24" t="str">
        <f>IF('User guide'!$B$1="English",R252,IF('User guide'!$B$1="Swedish",Q252,IF('User guide'!$B$1="Norwegian",S252,IF('User guide'!$B$1="Finnish",T252,U252))))</f>
        <v>08007 Bins or Composting</v>
      </c>
      <c r="B252" s="38" t="str">
        <f>IF(OR(ISNUMBER(SEARCH("x",F252)),ISNUMBER(SEARCH("x",G252)),ISNUMBER(SEARCH("x",H252)),ISNUMBER(SEARCH("x",I252)),ISNUMBER(SEARCH("x",K252))),"X","")</f>
        <v/>
      </c>
      <c r="C252" s="38"/>
      <c r="D252" s="38" t="s">
        <v>328</v>
      </c>
      <c r="E252" s="38"/>
      <c r="F252" s="38"/>
      <c r="G252" s="38"/>
      <c r="H252" s="38"/>
      <c r="I252" s="38"/>
      <c r="J252" s="38"/>
      <c r="K252" s="38"/>
      <c r="L252" s="38"/>
      <c r="M252" s="38"/>
      <c r="N252" s="38"/>
      <c r="O252" s="38"/>
      <c r="Q252" s="50" t="s">
        <v>2260</v>
      </c>
      <c r="R252" s="76" t="s">
        <v>2259</v>
      </c>
      <c r="S252" s="80" t="s">
        <v>2261</v>
      </c>
      <c r="T252" s="91" t="s">
        <v>2262</v>
      </c>
      <c r="U252" s="127" t="s">
        <v>2263</v>
      </c>
    </row>
    <row r="253" spans="1:21" s="3" customFormat="1" outlineLevel="2" x14ac:dyDescent="0.35">
      <c r="A253" s="24" t="str">
        <f>IF('User guide'!$B$1="English",R253,IF('User guide'!$B$1="Swedish",Q253,IF('User guide'!$B$1="Norwegian",S253,IF('User guide'!$B$1="Finnish",T253,U253))))</f>
        <v>08008 Barbecues and outdoor cooking</v>
      </c>
      <c r="B253" s="38" t="str">
        <f>IF(OR(ISNUMBER(SEARCH("x",F253)),ISNUMBER(SEARCH("x",G253)),ISNUMBER(SEARCH("x",H253)),ISNUMBER(SEARCH("x",I253)),ISNUMBER(SEARCH("x",K253))),"X","")</f>
        <v/>
      </c>
      <c r="C253" s="38"/>
      <c r="D253" s="38" t="s">
        <v>328</v>
      </c>
      <c r="E253" s="38"/>
      <c r="F253" s="38"/>
      <c r="G253" s="38"/>
      <c r="H253" s="38"/>
      <c r="I253" s="38"/>
      <c r="J253" s="38"/>
      <c r="K253" s="38"/>
      <c r="L253" s="38"/>
      <c r="M253" s="38"/>
      <c r="N253" s="38"/>
      <c r="O253" s="38"/>
      <c r="Q253" s="50" t="s">
        <v>214</v>
      </c>
      <c r="R253" s="76" t="s">
        <v>542</v>
      </c>
      <c r="S253" s="80" t="s">
        <v>1209</v>
      </c>
      <c r="T253" s="91" t="s">
        <v>1634</v>
      </c>
      <c r="U253" s="127" t="s">
        <v>2071</v>
      </c>
    </row>
    <row r="254" spans="1:21" s="3" customFormat="1" ht="58" outlineLevel="2" x14ac:dyDescent="0.35">
      <c r="A254" s="24" t="str">
        <f>IF('User guide'!$B$1="English",R254,IF('User guide'!$B$1="Swedish",Q254,IF('User guide'!$B$1="Norwegian",S254,IF('User guide'!$B$1="Finnish",T254,U254))))</f>
        <v>08009 Garden joinery (wood for deckings, balconies, railings, partition walls, staircases, wooden trails, pergolas, fences and acoustic fencings)</v>
      </c>
      <c r="B254" s="38" t="str">
        <f>IF(OR(ISNUMBER(SEARCH("x",F254)),ISNUMBER(SEARCH("x",G254)),ISNUMBER(SEARCH("x",H254)),ISNUMBER(SEARCH("x",I254)),ISNUMBER(SEARCH("x",K254))),"X","")</f>
        <v/>
      </c>
      <c r="C254" s="38" t="s">
        <v>1</v>
      </c>
      <c r="D254" s="38" t="s">
        <v>2429</v>
      </c>
      <c r="E254" s="38"/>
      <c r="F254" s="38"/>
      <c r="G254" s="38"/>
      <c r="H254" s="38"/>
      <c r="I254" s="38"/>
      <c r="J254" s="38"/>
      <c r="K254" s="38"/>
      <c r="L254" s="38"/>
      <c r="M254" s="38" t="s">
        <v>1</v>
      </c>
      <c r="N254" s="38"/>
      <c r="O254" s="38" t="s">
        <v>1</v>
      </c>
      <c r="Q254" s="148" t="s">
        <v>2433</v>
      </c>
      <c r="R254" s="147" t="s">
        <v>2432</v>
      </c>
      <c r="S254" s="80" t="s">
        <v>2434</v>
      </c>
      <c r="T254" s="91" t="s">
        <v>2435</v>
      </c>
      <c r="U254" s="128" t="s">
        <v>2436</v>
      </c>
    </row>
    <row r="255" spans="1:21" s="3" customFormat="1" outlineLevel="2" x14ac:dyDescent="0.35">
      <c r="A255" s="25" t="str">
        <f>IF('User guide'!$B$1="English",R255,IF('User guide'!$B$1="Swedish",Q255,IF('User guide'!$B$1="Norwegian",S255,IF('User guide'!$B$1="Finnish",T255,U255))))</f>
        <v>08010 Greenhouses, hotbeds and frames</v>
      </c>
      <c r="B255" s="38" t="s">
        <v>2335</v>
      </c>
      <c r="C255" s="38" t="s">
        <v>1</v>
      </c>
      <c r="D255" s="38"/>
      <c r="E255" s="38"/>
      <c r="F255" s="38"/>
      <c r="G255" s="38"/>
      <c r="H255" s="38"/>
      <c r="I255" s="38" t="s">
        <v>2426</v>
      </c>
      <c r="J255" s="38"/>
      <c r="K255" s="38"/>
      <c r="L255" s="38"/>
      <c r="M255" s="38" t="s">
        <v>331</v>
      </c>
      <c r="N255" s="38"/>
      <c r="O255" s="38" t="s">
        <v>1</v>
      </c>
      <c r="Q255" s="50" t="s">
        <v>215</v>
      </c>
      <c r="R255" s="76" t="s">
        <v>544</v>
      </c>
      <c r="S255" s="79" t="s">
        <v>1210</v>
      </c>
      <c r="T255" s="90" t="s">
        <v>1635</v>
      </c>
      <c r="U255" s="127" t="s">
        <v>1210</v>
      </c>
    </row>
    <row r="256" spans="1:21" outlineLevel="2" x14ac:dyDescent="0.35">
      <c r="A256" s="24" t="str">
        <f>IF('User guide'!$B$1="English",R256,IF('User guide'!$B$1="Swedish",Q256,IF('User guide'!$B$1="Norwegian",S256,IF('User guide'!$B$1="Finnish",T256,U256))))</f>
        <v xml:space="preserve">08011 Soil and soil conditioner, pre-packed </v>
      </c>
      <c r="B256" s="38" t="str">
        <f t="shared" ref="B256:B276" si="9">IF(OR(ISNUMBER(SEARCH("x",F256)),ISNUMBER(SEARCH("x",G256)),ISNUMBER(SEARCH("x",H256)),ISNUMBER(SEARCH("x",I256)),ISNUMBER(SEARCH("x",K256))),"X","")</f>
        <v/>
      </c>
      <c r="C256" s="38"/>
      <c r="D256" s="38" t="s">
        <v>328</v>
      </c>
      <c r="E256" s="38"/>
      <c r="F256" s="38"/>
      <c r="G256" s="38"/>
      <c r="H256" s="38"/>
      <c r="I256" s="38"/>
      <c r="J256" s="38"/>
      <c r="K256" s="38"/>
      <c r="L256" s="38"/>
      <c r="M256" s="38"/>
      <c r="N256" s="38"/>
      <c r="O256" s="38"/>
      <c r="Q256" s="50" t="s">
        <v>216</v>
      </c>
      <c r="R256" s="76" t="s">
        <v>545</v>
      </c>
      <c r="S256" s="80" t="s">
        <v>1211</v>
      </c>
      <c r="T256" s="91" t="s">
        <v>1636</v>
      </c>
      <c r="U256" s="127" t="s">
        <v>2072</v>
      </c>
    </row>
    <row r="257" spans="1:21" outlineLevel="2" x14ac:dyDescent="0.35">
      <c r="A257" s="24" t="str">
        <f>IF('User guide'!$B$1="English",R257,IF('User guide'!$B$1="Swedish",Q257,IF('User guide'!$B$1="Norwegian",S257,IF('User guide'!$B$1="Finnish",T257,U257))))</f>
        <v>08012 Watering</v>
      </c>
      <c r="B257" s="38" t="str">
        <f t="shared" si="9"/>
        <v/>
      </c>
      <c r="C257" s="38"/>
      <c r="D257" s="38" t="s">
        <v>328</v>
      </c>
      <c r="E257" s="38"/>
      <c r="F257" s="38"/>
      <c r="G257" s="38"/>
      <c r="H257" s="38"/>
      <c r="I257" s="38"/>
      <c r="J257" s="38"/>
      <c r="K257" s="38"/>
      <c r="L257" s="38"/>
      <c r="M257" s="38"/>
      <c r="N257" s="38"/>
      <c r="O257" s="38"/>
      <c r="Q257" s="50" t="s">
        <v>217</v>
      </c>
      <c r="R257" s="76" t="s">
        <v>546</v>
      </c>
      <c r="S257" s="80" t="s">
        <v>1212</v>
      </c>
      <c r="T257" s="91" t="s">
        <v>1637</v>
      </c>
      <c r="U257" s="127" t="s">
        <v>2073</v>
      </c>
    </row>
    <row r="258" spans="1:21" ht="43.5" outlineLevel="2" x14ac:dyDescent="0.35">
      <c r="A258" s="30" t="str">
        <f>IF('User guide'!$B$1="English",R258,IF('User guide'!$B$1="Swedish",Q258,IF('User guide'!$B$1="Norwegian",S258,IF('User guide'!$B$1="Finnish",T258,U258))))</f>
        <v>08014 Retaining walls and systems</v>
      </c>
      <c r="B258" s="38" t="s">
        <v>762</v>
      </c>
      <c r="C258" s="38" t="s">
        <v>1</v>
      </c>
      <c r="D258" s="38"/>
      <c r="E258" s="38"/>
      <c r="F258" s="38"/>
      <c r="G258" s="38" t="s">
        <v>762</v>
      </c>
      <c r="H258" s="38"/>
      <c r="I258" s="38"/>
      <c r="J258" s="38"/>
      <c r="K258" s="38"/>
      <c r="L258" s="38"/>
      <c r="M258" s="38"/>
      <c r="N258" s="38"/>
      <c r="O258" s="38"/>
      <c r="Q258" s="50" t="s">
        <v>218</v>
      </c>
      <c r="R258" s="76" t="s">
        <v>547</v>
      </c>
      <c r="S258" s="84" t="s">
        <v>1213</v>
      </c>
      <c r="T258" s="95" t="s">
        <v>1638</v>
      </c>
      <c r="U258" s="127" t="s">
        <v>2179</v>
      </c>
    </row>
    <row r="259" spans="1:21" outlineLevel="2" x14ac:dyDescent="0.35">
      <c r="A259" s="30" t="str">
        <f>IF('User guide'!$B$1="English",R259,IF('User guide'!$B$1="Swedish",Q259,IF('User guide'!$B$1="Norwegian",S259,IF('User guide'!$B$1="Finnish",T259,U259))))</f>
        <v>08015 Bushes and shrubs</v>
      </c>
      <c r="B259" s="38" t="str">
        <f t="shared" si="9"/>
        <v/>
      </c>
      <c r="C259" s="38"/>
      <c r="D259" s="38" t="s">
        <v>328</v>
      </c>
      <c r="E259" s="38"/>
      <c r="F259" s="38"/>
      <c r="G259" s="38"/>
      <c r="H259" s="38"/>
      <c r="I259" s="38"/>
      <c r="J259" s="38"/>
      <c r="K259" s="38"/>
      <c r="L259" s="38"/>
      <c r="M259" s="38"/>
      <c r="N259" s="38"/>
      <c r="O259" s="38"/>
      <c r="Q259" s="50" t="s">
        <v>219</v>
      </c>
      <c r="R259" s="76" t="s">
        <v>548</v>
      </c>
      <c r="S259" s="84" t="s">
        <v>1214</v>
      </c>
      <c r="T259" s="95" t="s">
        <v>1639</v>
      </c>
      <c r="U259" s="127" t="s">
        <v>2074</v>
      </c>
    </row>
    <row r="260" spans="1:21" outlineLevel="2" x14ac:dyDescent="0.35">
      <c r="A260" s="30" t="str">
        <f>IF('User guide'!$B$1="English",R260,IF('User guide'!$B$1="Swedish",Q260,IF('User guide'!$B$1="Norwegian",S260,IF('User guide'!$B$1="Finnish",T260,U260))))</f>
        <v>08016 Trees</v>
      </c>
      <c r="B260" s="38" t="str">
        <f t="shared" si="9"/>
        <v/>
      </c>
      <c r="C260" s="38"/>
      <c r="D260" s="38" t="s">
        <v>328</v>
      </c>
      <c r="E260" s="38"/>
      <c r="F260" s="38"/>
      <c r="G260" s="38"/>
      <c r="H260" s="38"/>
      <c r="I260" s="38"/>
      <c r="J260" s="38"/>
      <c r="K260" s="38"/>
      <c r="L260" s="38"/>
      <c r="M260" s="38"/>
      <c r="N260" s="38"/>
      <c r="O260" s="38"/>
      <c r="Q260" s="50" t="s">
        <v>220</v>
      </c>
      <c r="R260" s="76" t="s">
        <v>549</v>
      </c>
      <c r="S260" s="84" t="s">
        <v>1215</v>
      </c>
      <c r="T260" s="95" t="s">
        <v>1640</v>
      </c>
      <c r="U260" s="127" t="s">
        <v>2075</v>
      </c>
    </row>
    <row r="261" spans="1:21" outlineLevel="2" x14ac:dyDescent="0.35">
      <c r="A261" s="30" t="str">
        <f>IF('User guide'!$B$1="English",R261,IF('User guide'!$B$1="Swedish",Q261,IF('User guide'!$B$1="Norwegian",S261,IF('User guide'!$B$1="Finnish",T261,U261))))</f>
        <v>08017 Other plants</v>
      </c>
      <c r="B261" s="38" t="str">
        <f t="shared" si="9"/>
        <v/>
      </c>
      <c r="C261" s="38"/>
      <c r="D261" s="38" t="s">
        <v>328</v>
      </c>
      <c r="E261" s="38"/>
      <c r="F261" s="38"/>
      <c r="G261" s="38"/>
      <c r="H261" s="38"/>
      <c r="I261" s="38"/>
      <c r="J261" s="38"/>
      <c r="K261" s="38"/>
      <c r="L261" s="38"/>
      <c r="M261" s="38"/>
      <c r="N261" s="38"/>
      <c r="O261" s="38"/>
      <c r="Q261" s="50" t="s">
        <v>221</v>
      </c>
      <c r="R261" s="76" t="s">
        <v>550</v>
      </c>
      <c r="S261" s="84" t="s">
        <v>1216</v>
      </c>
      <c r="T261" s="95" t="s">
        <v>1641</v>
      </c>
      <c r="U261" s="127" t="s">
        <v>1216</v>
      </c>
    </row>
    <row r="262" spans="1:21" outlineLevel="2" x14ac:dyDescent="0.35">
      <c r="A262" s="30" t="str">
        <f>IF('User guide'!$B$1="English",R262,IF('User guide'!$B$1="Swedish",Q262,IF('User guide'!$B$1="Norwegian",S262,IF('User guide'!$B$1="Finnish",T262,U262))))</f>
        <v xml:space="preserve">08018 Pesticides and traps </v>
      </c>
      <c r="B262" s="38" t="str">
        <f t="shared" si="9"/>
        <v/>
      </c>
      <c r="C262" s="38"/>
      <c r="D262" s="38" t="s">
        <v>328</v>
      </c>
      <c r="E262" s="38"/>
      <c r="F262" s="38"/>
      <c r="G262" s="38"/>
      <c r="H262" s="38"/>
      <c r="I262" s="38"/>
      <c r="J262" s="38"/>
      <c r="K262" s="38"/>
      <c r="L262" s="38"/>
      <c r="M262" s="38"/>
      <c r="N262" s="38"/>
      <c r="O262" s="38"/>
      <c r="Q262" s="50" t="s">
        <v>222</v>
      </c>
      <c r="R262" s="76" t="s">
        <v>551</v>
      </c>
      <c r="S262" s="84" t="s">
        <v>1217</v>
      </c>
      <c r="T262" s="95" t="s">
        <v>1642</v>
      </c>
      <c r="U262" s="127" t="s">
        <v>2076</v>
      </c>
    </row>
    <row r="263" spans="1:21" ht="29" outlineLevel="2" x14ac:dyDescent="0.35">
      <c r="A263" s="24" t="str">
        <f>IF('User guide'!$B$1="English",R263,IF('User guide'!$B$1="Swedish",Q263,IF('User guide'!$B$1="Norwegian",S263,IF('User guide'!$B$1="Finnish",T263,U263))))</f>
        <v>08099 Garden goods in general</v>
      </c>
      <c r="B263" s="38" t="str">
        <f t="shared" si="9"/>
        <v/>
      </c>
      <c r="C263" s="38"/>
      <c r="D263" s="38" t="s">
        <v>2265</v>
      </c>
      <c r="E263" s="38"/>
      <c r="F263" s="38"/>
      <c r="G263" s="38"/>
      <c r="H263" s="38"/>
      <c r="I263" s="38"/>
      <c r="J263" s="38"/>
      <c r="K263" s="38"/>
      <c r="L263" s="38"/>
      <c r="M263" s="38" t="s">
        <v>2266</v>
      </c>
      <c r="N263" s="38"/>
      <c r="O263" s="38"/>
      <c r="Q263" s="50" t="s">
        <v>223</v>
      </c>
      <c r="R263" s="76" t="s">
        <v>552</v>
      </c>
      <c r="S263" s="80" t="s">
        <v>1218</v>
      </c>
      <c r="T263" s="91" t="s">
        <v>1643</v>
      </c>
      <c r="U263" s="127" t="s">
        <v>2077</v>
      </c>
    </row>
    <row r="264" spans="1:21" outlineLevel="2" x14ac:dyDescent="0.35">
      <c r="A264" s="24" t="str">
        <f>IF('User guide'!$B$1="English",R264,IF('User guide'!$B$1="Swedish",Q264,IF('User guide'!$B$1="Norwegian",S264,IF('User guide'!$B$1="Finnish",T264,U264))))</f>
        <v>Asphalt concrete</v>
      </c>
      <c r="B264" s="38"/>
      <c r="C264" s="38" t="s">
        <v>1</v>
      </c>
      <c r="D264" s="38"/>
      <c r="E264" s="38"/>
      <c r="F264" s="38"/>
      <c r="G264" s="38"/>
      <c r="H264" s="38"/>
      <c r="I264" s="38"/>
      <c r="J264" s="38"/>
      <c r="K264" s="38"/>
      <c r="L264" s="38"/>
      <c r="M264" s="38"/>
      <c r="N264" s="38"/>
      <c r="O264" s="38"/>
      <c r="Q264" s="50" t="s">
        <v>2215</v>
      </c>
      <c r="R264" s="76" t="s">
        <v>2216</v>
      </c>
      <c r="S264" s="80" t="s">
        <v>2215</v>
      </c>
      <c r="T264" s="91" t="s">
        <v>2217</v>
      </c>
      <c r="U264" s="127" t="s">
        <v>2215</v>
      </c>
    </row>
    <row r="265" spans="1:21" ht="15.5" x14ac:dyDescent="0.35">
      <c r="A265" s="44" t="str">
        <f>IF('User guide'!$B$1="English",R265,IF('User guide'!$B$1="Swedish",Q265,IF('User guide'!$B$1="Norwegian",S265,IF('User guide'!$B$1="Finnish",T265,U265))))</f>
        <v>10 Structural components</v>
      </c>
      <c r="B265" s="41" t="str">
        <f t="shared" si="9"/>
        <v/>
      </c>
      <c r="C265" s="41"/>
      <c r="D265" s="41"/>
      <c r="E265" s="41"/>
      <c r="F265" s="41"/>
      <c r="G265" s="41"/>
      <c r="H265" s="41"/>
      <c r="I265" s="41"/>
      <c r="J265" s="41"/>
      <c r="K265" s="41"/>
      <c r="L265" s="41"/>
      <c r="M265" s="41"/>
      <c r="N265" s="41"/>
      <c r="O265" s="41"/>
      <c r="Q265" s="50" t="s">
        <v>224</v>
      </c>
      <c r="R265" s="76" t="s">
        <v>553</v>
      </c>
      <c r="S265" s="79" t="s">
        <v>1219</v>
      </c>
      <c r="T265" s="90" t="s">
        <v>1644</v>
      </c>
      <c r="U265" s="127" t="s">
        <v>2078</v>
      </c>
    </row>
    <row r="266" spans="1:21" outlineLevel="1" x14ac:dyDescent="0.35">
      <c r="A266" s="40" t="str">
        <f>IF('User guide'!$B$1="English",R266,IF('User guide'!$B$1="Swedish",Q266,IF('User guide'!$B$1="Norwegian",S266,IF('User guide'!$B$1="Finnish",T266,U266))))</f>
        <v>100 Structural components</v>
      </c>
      <c r="B266" s="41" t="str">
        <f t="shared" si="9"/>
        <v/>
      </c>
      <c r="C266" s="41"/>
      <c r="D266" s="41"/>
      <c r="E266" s="41"/>
      <c r="F266" s="41"/>
      <c r="G266" s="41"/>
      <c r="H266" s="41"/>
      <c r="I266" s="41"/>
      <c r="J266" s="41"/>
      <c r="K266" s="41"/>
      <c r="L266" s="41"/>
      <c r="M266" s="41"/>
      <c r="N266" s="41"/>
      <c r="O266" s="41"/>
      <c r="Q266" s="50" t="s">
        <v>225</v>
      </c>
      <c r="R266" s="76" t="s">
        <v>554</v>
      </c>
      <c r="S266" s="79" t="s">
        <v>1220</v>
      </c>
      <c r="T266" s="90" t="s">
        <v>1645</v>
      </c>
      <c r="U266" s="127" t="s">
        <v>2079</v>
      </c>
    </row>
    <row r="267" spans="1:21" s="3" customFormat="1" outlineLevel="2" x14ac:dyDescent="0.35">
      <c r="A267" s="24" t="str">
        <f>IF('User guide'!$B$1="English",R267,IF('User guide'!$B$1="Swedish",Q267,IF('User guide'!$B$1="Norwegian",S267,IF('User guide'!$B$1="Finnish",T267,U267))))</f>
        <v>10002 Roof trusses</v>
      </c>
      <c r="B267" s="38" t="str">
        <f t="shared" si="9"/>
        <v/>
      </c>
      <c r="C267" s="38" t="s">
        <v>1</v>
      </c>
      <c r="D267" s="38" t="s">
        <v>695</v>
      </c>
      <c r="E267" s="38"/>
      <c r="F267" s="38"/>
      <c r="G267" s="38"/>
      <c r="H267" s="38"/>
      <c r="I267" s="38"/>
      <c r="J267" s="38"/>
      <c r="K267" s="38"/>
      <c r="L267" s="38"/>
      <c r="M267" s="38" t="s">
        <v>1</v>
      </c>
      <c r="N267" s="38" t="s">
        <v>1</v>
      </c>
      <c r="O267" s="38"/>
      <c r="Q267" s="50" t="s">
        <v>226</v>
      </c>
      <c r="R267" s="76" t="s">
        <v>555</v>
      </c>
      <c r="S267" s="80" t="s">
        <v>1221</v>
      </c>
      <c r="T267" s="91" t="s">
        <v>1646</v>
      </c>
      <c r="U267" s="127" t="s">
        <v>2080</v>
      </c>
    </row>
    <row r="268" spans="1:21" s="3" customFormat="1" ht="58" outlineLevel="2" x14ac:dyDescent="0.35">
      <c r="A268" s="25" t="str">
        <f>IF('User guide'!$B$1="English",R268,IF('User guide'!$B$1="Swedish",Q268,IF('User guide'!$B$1="Norwegian",S268,IF('User guide'!$B$1="Finnish",T268,U268))))</f>
        <v>10003 Infill walls</v>
      </c>
      <c r="B268" s="38" t="str">
        <f t="shared" si="9"/>
        <v/>
      </c>
      <c r="C268" s="38" t="s">
        <v>1</v>
      </c>
      <c r="D268" s="38" t="s">
        <v>757</v>
      </c>
      <c r="E268" s="38"/>
      <c r="F268" s="38"/>
      <c r="G268" s="38"/>
      <c r="H268" s="38"/>
      <c r="I268" s="38"/>
      <c r="J268" s="38"/>
      <c r="K268" s="38"/>
      <c r="L268" s="38"/>
      <c r="M268" s="38" t="s">
        <v>1</v>
      </c>
      <c r="N268" s="38" t="s">
        <v>1</v>
      </c>
      <c r="O268" s="38"/>
      <c r="Q268" s="50" t="s">
        <v>227</v>
      </c>
      <c r="R268" s="76" t="s">
        <v>556</v>
      </c>
      <c r="S268" s="79" t="s">
        <v>1222</v>
      </c>
      <c r="T268" s="90" t="s">
        <v>1647</v>
      </c>
      <c r="U268" s="127" t="s">
        <v>2180</v>
      </c>
    </row>
    <row r="269" spans="1:21" s="3" customFormat="1" outlineLevel="2" x14ac:dyDescent="0.35">
      <c r="A269" s="25" t="str">
        <f>IF('User guide'!$B$1="English",R269,IF('User guide'!$B$1="Swedish",Q269,IF('User guide'!$B$1="Norwegian",S269,IF('User guide'!$B$1="Finnish",T269,U269))))</f>
        <v>10004 Tongue and groove subroof hatches</v>
      </c>
      <c r="B269" s="38" t="str">
        <f t="shared" si="9"/>
        <v/>
      </c>
      <c r="C269" s="38" t="s">
        <v>1</v>
      </c>
      <c r="D269" s="38" t="s">
        <v>695</v>
      </c>
      <c r="E269" s="38"/>
      <c r="F269" s="38"/>
      <c r="G269" s="38"/>
      <c r="H269" s="38"/>
      <c r="I269" s="38"/>
      <c r="J269" s="38"/>
      <c r="K269" s="38"/>
      <c r="L269" s="38"/>
      <c r="M269" s="38" t="s">
        <v>1</v>
      </c>
      <c r="N269" s="38" t="s">
        <v>1</v>
      </c>
      <c r="O269" s="38"/>
      <c r="Q269" s="50" t="s">
        <v>228</v>
      </c>
      <c r="R269" s="76" t="s">
        <v>557</v>
      </c>
      <c r="S269" s="79" t="s">
        <v>1223</v>
      </c>
      <c r="T269" s="90" t="s">
        <v>1648</v>
      </c>
      <c r="U269" s="127" t="s">
        <v>2081</v>
      </c>
    </row>
    <row r="270" spans="1:21" outlineLevel="2" x14ac:dyDescent="0.35">
      <c r="A270" s="25" t="str">
        <f>IF('User guide'!$B$1="English",R270,IF('User guide'!$B$1="Swedish",Q270,IF('User guide'!$B$1="Norwegian",S270,IF('User guide'!$B$1="Finnish",T270,U270))))</f>
        <v xml:space="preserve">10007 Dormer windows </v>
      </c>
      <c r="B270" s="38" t="s">
        <v>778</v>
      </c>
      <c r="C270" s="38" t="s">
        <v>1</v>
      </c>
      <c r="D270" s="38"/>
      <c r="E270" s="38"/>
      <c r="F270" s="38"/>
      <c r="G270" s="38"/>
      <c r="H270" s="38"/>
      <c r="I270" s="38" t="s">
        <v>4</v>
      </c>
      <c r="J270" s="38"/>
      <c r="K270" s="38" t="s">
        <v>4</v>
      </c>
      <c r="L270" s="38"/>
      <c r="M270" s="38" t="s">
        <v>331</v>
      </c>
      <c r="N270" s="38" t="s">
        <v>331</v>
      </c>
      <c r="O270" s="38"/>
      <c r="Q270" s="50" t="s">
        <v>229</v>
      </c>
      <c r="R270" s="76" t="s">
        <v>558</v>
      </c>
      <c r="S270" s="79" t="s">
        <v>1224</v>
      </c>
      <c r="T270" s="90" t="s">
        <v>1649</v>
      </c>
      <c r="U270" s="127" t="s">
        <v>2082</v>
      </c>
    </row>
    <row r="271" spans="1:21" ht="29" outlineLevel="2" x14ac:dyDescent="0.35">
      <c r="A271" s="25" t="str">
        <f>IF('User guide'!$B$1="English",R271,IF('User guide'!$B$1="Swedish",Q271,IF('User guide'!$B$1="Norwegian",S271,IF('User guide'!$B$1="Finnish",T271,U271))))</f>
        <v xml:space="preserve">10011 Moulds </v>
      </c>
      <c r="B271" s="38" t="s">
        <v>339</v>
      </c>
      <c r="C271" s="38" t="s">
        <v>339</v>
      </c>
      <c r="D271" s="38"/>
      <c r="E271" s="38"/>
      <c r="F271" s="38"/>
      <c r="G271" s="38"/>
      <c r="H271" s="38" t="s">
        <v>339</v>
      </c>
      <c r="I271" s="38"/>
      <c r="J271" s="38"/>
      <c r="K271" s="38"/>
      <c r="L271" s="38"/>
      <c r="M271" s="38" t="s">
        <v>331</v>
      </c>
      <c r="N271" s="38"/>
      <c r="O271" s="38"/>
      <c r="Q271" s="50" t="s">
        <v>230</v>
      </c>
      <c r="R271" s="76" t="s">
        <v>559</v>
      </c>
      <c r="S271" s="79" t="s">
        <v>1225</v>
      </c>
      <c r="T271" s="90" t="s">
        <v>1650</v>
      </c>
      <c r="U271" s="127" t="s">
        <v>2083</v>
      </c>
    </row>
    <row r="272" spans="1:21" ht="29" outlineLevel="2" x14ac:dyDescent="0.35">
      <c r="A272" s="25" t="str">
        <f>IF('User guide'!$B$1="English",R272,IF('User guide'!$B$1="Swedish",Q272,IF('User guide'!$B$1="Norwegian",S272,IF('User guide'!$B$1="Finnish",T272,U272))))</f>
        <v>Sound barrier</v>
      </c>
      <c r="B272" s="38"/>
      <c r="C272" s="38" t="s">
        <v>1</v>
      </c>
      <c r="D272" s="38"/>
      <c r="E272" s="38"/>
      <c r="F272" s="38"/>
      <c r="G272" s="38"/>
      <c r="H272" s="38"/>
      <c r="I272" s="38"/>
      <c r="J272" s="38"/>
      <c r="K272" s="38"/>
      <c r="L272" s="38"/>
      <c r="M272" s="38" t="s">
        <v>331</v>
      </c>
      <c r="N272" s="38"/>
      <c r="O272" s="38" t="s">
        <v>777</v>
      </c>
      <c r="Q272" s="50" t="s">
        <v>2235</v>
      </c>
      <c r="R272" s="76" t="s">
        <v>2239</v>
      </c>
      <c r="S272" s="79" t="s">
        <v>2236</v>
      </c>
      <c r="T272" s="90" t="s">
        <v>2238</v>
      </c>
      <c r="U272" s="127" t="s">
        <v>2237</v>
      </c>
    </row>
    <row r="273" spans="1:21" s="3" customFormat="1" outlineLevel="2" x14ac:dyDescent="0.35">
      <c r="A273" s="27" t="str">
        <f>IF('User guide'!$B$1="English",R273,IF('User guide'!$B$1="Swedish",Q273,IF('User guide'!$B$1="Norwegian",S273,IF('User guide'!$B$1="Finnish",T273,U273))))</f>
        <v>Cross-laminated timber</v>
      </c>
      <c r="B273" s="38" t="str">
        <f t="shared" si="9"/>
        <v>X</v>
      </c>
      <c r="C273" s="38" t="s">
        <v>1</v>
      </c>
      <c r="D273" s="38" t="s">
        <v>695</v>
      </c>
      <c r="E273" s="38"/>
      <c r="F273" s="38" t="s">
        <v>1</v>
      </c>
      <c r="G273" s="38"/>
      <c r="H273" s="38"/>
      <c r="I273" s="38"/>
      <c r="J273" s="38"/>
      <c r="K273" s="38"/>
      <c r="L273" s="38"/>
      <c r="M273" s="38" t="s">
        <v>1</v>
      </c>
      <c r="N273" s="38" t="s">
        <v>1</v>
      </c>
      <c r="O273" s="38"/>
      <c r="Q273" s="50" t="s">
        <v>910</v>
      </c>
      <c r="R273" s="76" t="s">
        <v>909</v>
      </c>
      <c r="S273" s="82" t="s">
        <v>1226</v>
      </c>
      <c r="T273" s="93" t="s">
        <v>1651</v>
      </c>
      <c r="U273" s="127" t="s">
        <v>2084</v>
      </c>
    </row>
    <row r="274" spans="1:21" ht="15.5" x14ac:dyDescent="0.35">
      <c r="A274" s="44" t="str">
        <f>IF('User guide'!$B$1="English",R274,IF('User guide'!$B$1="Swedish",Q274,IF('User guide'!$B$1="Norwegian",S274,IF('User guide'!$B$1="Finnish",T274,U274))))</f>
        <v xml:space="preserve">11 Household articles </v>
      </c>
      <c r="B274" s="41" t="str">
        <f t="shared" si="9"/>
        <v/>
      </c>
      <c r="C274" s="41"/>
      <c r="D274" s="41"/>
      <c r="E274" s="41"/>
      <c r="F274" s="41"/>
      <c r="G274" s="41"/>
      <c r="H274" s="41"/>
      <c r="I274" s="41"/>
      <c r="J274" s="41"/>
      <c r="K274" s="41"/>
      <c r="L274" s="41"/>
      <c r="M274" s="41"/>
      <c r="N274" s="41"/>
      <c r="O274" s="41"/>
      <c r="Q274" s="50" t="s">
        <v>231</v>
      </c>
      <c r="R274" s="76" t="s">
        <v>560</v>
      </c>
      <c r="S274" s="79" t="s">
        <v>1227</v>
      </c>
      <c r="T274" s="90" t="s">
        <v>1652</v>
      </c>
      <c r="U274" s="127" t="s">
        <v>1227</v>
      </c>
    </row>
    <row r="275" spans="1:21" outlineLevel="1" x14ac:dyDescent="0.35">
      <c r="A275" s="40" t="str">
        <f>IF('User guide'!$B$1="English",R275,IF('User guide'!$B$1="Swedish",Q275,IF('User guide'!$B$1="Norwegian",S275,IF('User guide'!$B$1="Finnish",T275,U275))))</f>
        <v xml:space="preserve">112 Furniture </v>
      </c>
      <c r="B275" s="41" t="str">
        <f t="shared" si="9"/>
        <v/>
      </c>
      <c r="C275" s="41"/>
      <c r="D275" s="41"/>
      <c r="E275" s="41"/>
      <c r="F275" s="41"/>
      <c r="G275" s="41"/>
      <c r="H275" s="41"/>
      <c r="I275" s="41"/>
      <c r="J275" s="41"/>
      <c r="K275" s="41"/>
      <c r="L275" s="41"/>
      <c r="M275" s="41"/>
      <c r="N275" s="41"/>
      <c r="O275" s="41"/>
      <c r="Q275" s="50" t="s">
        <v>232</v>
      </c>
      <c r="R275" s="76" t="s">
        <v>561</v>
      </c>
      <c r="S275" s="79" t="s">
        <v>1228</v>
      </c>
      <c r="T275" s="90" t="s">
        <v>1653</v>
      </c>
      <c r="U275" s="127" t="s">
        <v>1228</v>
      </c>
    </row>
    <row r="276" spans="1:21" outlineLevel="2" x14ac:dyDescent="0.35">
      <c r="A276" s="25" t="str">
        <f>IF('User guide'!$B$1="English",R276,IF('User guide'!$B$1="Swedish",Q276,IF('User guide'!$B$1="Norwegian",S276,IF('User guide'!$B$1="Finnish",T276,U276))))</f>
        <v xml:space="preserve">11213 Storage units </v>
      </c>
      <c r="B276" s="38" t="str">
        <f t="shared" si="9"/>
        <v>X</v>
      </c>
      <c r="C276" s="38" t="s">
        <v>1</v>
      </c>
      <c r="D276" s="38" t="s">
        <v>758</v>
      </c>
      <c r="E276" s="38"/>
      <c r="F276" s="38" t="s">
        <v>1</v>
      </c>
      <c r="G276" s="38"/>
      <c r="H276" s="38"/>
      <c r="I276" s="38"/>
      <c r="J276" s="38"/>
      <c r="K276" s="38"/>
      <c r="L276" s="38"/>
      <c r="M276" s="38" t="s">
        <v>1</v>
      </c>
      <c r="N276" s="38"/>
      <c r="O276" s="38"/>
      <c r="Q276" s="50" t="s">
        <v>233</v>
      </c>
      <c r="R276" s="76" t="s">
        <v>562</v>
      </c>
      <c r="S276" s="79" t="s">
        <v>1229</v>
      </c>
      <c r="T276" s="90" t="s">
        <v>1654</v>
      </c>
      <c r="U276" s="127" t="s">
        <v>2085</v>
      </c>
    </row>
    <row r="277" spans="1:21" outlineLevel="2" x14ac:dyDescent="0.35">
      <c r="A277" s="25" t="str">
        <f>IF('User guide'!$B$1="English",R277,IF('User guide'!$B$1="Swedish",Q277,IF('User guide'!$B$1="Norwegian",S277,IF('User guide'!$B$1="Finnish",T277,U277))))</f>
        <v xml:space="preserve">11214 Wardrobes </v>
      </c>
      <c r="B277" s="38" t="str">
        <f t="shared" ref="B277:B303" si="10">IF(OR(ISNUMBER(SEARCH("x",F277)),ISNUMBER(SEARCH("x",G277)),ISNUMBER(SEARCH("x",H277)),ISNUMBER(SEARCH("x",I277)),ISNUMBER(SEARCH("x",K277))),"X","")</f>
        <v>X</v>
      </c>
      <c r="C277" s="38" t="s">
        <v>1</v>
      </c>
      <c r="D277" s="38" t="s">
        <v>758</v>
      </c>
      <c r="E277" s="38"/>
      <c r="F277" s="38" t="s">
        <v>1</v>
      </c>
      <c r="G277" s="38"/>
      <c r="H277" s="38"/>
      <c r="I277" s="38"/>
      <c r="J277" s="38"/>
      <c r="K277" s="38"/>
      <c r="L277" s="38"/>
      <c r="M277" s="38" t="s">
        <v>1</v>
      </c>
      <c r="N277" s="38"/>
      <c r="O277" s="38"/>
      <c r="Q277" s="50" t="s">
        <v>234</v>
      </c>
      <c r="R277" s="76" t="s">
        <v>563</v>
      </c>
      <c r="S277" s="79" t="s">
        <v>1230</v>
      </c>
      <c r="T277" s="90" t="s">
        <v>1655</v>
      </c>
      <c r="U277" s="127" t="s">
        <v>2086</v>
      </c>
    </row>
    <row r="278" spans="1:21" outlineLevel="2" x14ac:dyDescent="0.35">
      <c r="A278" s="25" t="str">
        <f>IF('User guide'!$B$1="English",R278,IF('User guide'!$B$1="Swedish",Q278,IF('User guide'!$B$1="Norwegian",S278,IF('User guide'!$B$1="Finnish",T278,U278))))</f>
        <v xml:space="preserve">11215 Hallway furniture, mirrors </v>
      </c>
      <c r="B278" s="38" t="str">
        <f t="shared" si="10"/>
        <v>X</v>
      </c>
      <c r="C278" s="38" t="s">
        <v>1</v>
      </c>
      <c r="D278" s="38" t="s">
        <v>758</v>
      </c>
      <c r="E278" s="38"/>
      <c r="F278" s="38" t="s">
        <v>1</v>
      </c>
      <c r="G278" s="38"/>
      <c r="H278" s="38"/>
      <c r="I278" s="38"/>
      <c r="J278" s="38"/>
      <c r="K278" s="38"/>
      <c r="L278" s="38"/>
      <c r="M278" s="38" t="s">
        <v>1</v>
      </c>
      <c r="N278" s="38"/>
      <c r="O278" s="38"/>
      <c r="Q278" s="50" t="s">
        <v>235</v>
      </c>
      <c r="R278" s="76" t="s">
        <v>564</v>
      </c>
      <c r="S278" s="79" t="s">
        <v>1231</v>
      </c>
      <c r="T278" s="90" t="s">
        <v>1656</v>
      </c>
      <c r="U278" s="127" t="s">
        <v>2087</v>
      </c>
    </row>
    <row r="279" spans="1:21" outlineLevel="2" x14ac:dyDescent="0.35">
      <c r="A279" s="25" t="str">
        <f>IF('User guide'!$B$1="English",R279,IF('User guide'!$B$1="Swedish",Q279,IF('User guide'!$B$1="Norwegian",S279,IF('User guide'!$B$1="Finnish",T279,U279))))</f>
        <v>11216 Shelves</v>
      </c>
      <c r="B279" s="38" t="str">
        <f t="shared" si="10"/>
        <v>X</v>
      </c>
      <c r="C279" s="38" t="s">
        <v>1</v>
      </c>
      <c r="D279" s="38" t="s">
        <v>758</v>
      </c>
      <c r="E279" s="38"/>
      <c r="F279" s="38" t="s">
        <v>1</v>
      </c>
      <c r="G279" s="38"/>
      <c r="H279" s="38"/>
      <c r="I279" s="38"/>
      <c r="J279" s="38"/>
      <c r="K279" s="38"/>
      <c r="L279" s="38"/>
      <c r="M279" s="38" t="s">
        <v>1</v>
      </c>
      <c r="N279" s="38"/>
      <c r="O279" s="38"/>
      <c r="Q279" s="50" t="s">
        <v>236</v>
      </c>
      <c r="R279" s="76" t="s">
        <v>565</v>
      </c>
      <c r="S279" s="79" t="s">
        <v>1232</v>
      </c>
      <c r="T279" s="90" t="s">
        <v>1657</v>
      </c>
      <c r="U279" s="127" t="s">
        <v>2088</v>
      </c>
    </row>
    <row r="280" spans="1:21" ht="15.5" x14ac:dyDescent="0.35">
      <c r="A280" s="44" t="str">
        <f>IF('User guide'!$B$1="English",R280,IF('User guide'!$B$1="Swedish",Q280,IF('User guide'!$B$1="Norwegian",S280,IF('User guide'!$B$1="Finnish",T280,U280))))</f>
        <v>18 Electrical goods</v>
      </c>
      <c r="B280" s="41" t="str">
        <f t="shared" si="10"/>
        <v/>
      </c>
      <c r="C280" s="41"/>
      <c r="D280" s="41"/>
      <c r="E280" s="41"/>
      <c r="F280" s="41"/>
      <c r="G280" s="41"/>
      <c r="H280" s="41"/>
      <c r="I280" s="41"/>
      <c r="J280" s="41"/>
      <c r="K280" s="41"/>
      <c r="L280" s="41"/>
      <c r="M280" s="41"/>
      <c r="N280" s="41"/>
      <c r="O280" s="41"/>
      <c r="Q280" s="50" t="s">
        <v>237</v>
      </c>
      <c r="R280" s="76" t="s">
        <v>566</v>
      </c>
      <c r="S280" s="79" t="s">
        <v>1233</v>
      </c>
      <c r="T280" s="90" t="s">
        <v>1658</v>
      </c>
      <c r="U280" s="127" t="s">
        <v>2089</v>
      </c>
    </row>
    <row r="281" spans="1:21" outlineLevel="1" x14ac:dyDescent="0.35">
      <c r="A281" s="40" t="str">
        <f>IF('User guide'!$B$1="English",R281,IF('User guide'!$B$1="Swedish",Q281,IF('User guide'!$B$1="Norwegian",S281,IF('User guide'!$B$1="Finnish",T281,U281))))</f>
        <v>180 White goods</v>
      </c>
      <c r="B281" s="41"/>
      <c r="C281" s="41"/>
      <c r="D281" s="41"/>
      <c r="E281" s="41"/>
      <c r="F281" s="41"/>
      <c r="G281" s="41"/>
      <c r="H281" s="41"/>
      <c r="I281" s="41"/>
      <c r="J281" s="41"/>
      <c r="K281" s="41"/>
      <c r="L281" s="41"/>
      <c r="M281" s="41"/>
      <c r="N281" s="41"/>
      <c r="O281" s="41"/>
      <c r="Q281" s="50" t="s">
        <v>238</v>
      </c>
      <c r="R281" s="76" t="s">
        <v>567</v>
      </c>
      <c r="S281" s="79" t="s">
        <v>1234</v>
      </c>
      <c r="T281" s="90" t="s">
        <v>1659</v>
      </c>
      <c r="U281" s="127" t="s">
        <v>2090</v>
      </c>
    </row>
    <row r="282" spans="1:21" outlineLevel="2" x14ac:dyDescent="0.35">
      <c r="A282" s="24" t="str">
        <f>IF('User guide'!$B$1="English",R282,IF('User guide'!$B$1="Swedish",Q282,IF('User guide'!$B$1="Norwegian",S282,IF('User guide'!$B$1="Finnish",T282,U282))))</f>
        <v>18001 Cookers and ovens</v>
      </c>
      <c r="B282" s="38" t="str">
        <f t="shared" si="10"/>
        <v>X</v>
      </c>
      <c r="C282" s="38" t="s">
        <v>1</v>
      </c>
      <c r="D282" s="38" t="s">
        <v>692</v>
      </c>
      <c r="E282" s="38" t="s">
        <v>1</v>
      </c>
      <c r="F282" s="38"/>
      <c r="G282" s="38"/>
      <c r="H282" s="38"/>
      <c r="I282" s="38" t="s">
        <v>1</v>
      </c>
      <c r="J282" s="38"/>
      <c r="K282" s="38"/>
      <c r="L282" s="38"/>
      <c r="M282" s="38"/>
      <c r="N282" s="38"/>
      <c r="O282" s="38"/>
      <c r="Q282" s="50" t="s">
        <v>239</v>
      </c>
      <c r="R282" s="76" t="s">
        <v>568</v>
      </c>
      <c r="S282" s="80" t="s">
        <v>2300</v>
      </c>
      <c r="T282" s="91" t="s">
        <v>1660</v>
      </c>
      <c r="U282" s="127" t="s">
        <v>2091</v>
      </c>
    </row>
    <row r="283" spans="1:21" outlineLevel="2" x14ac:dyDescent="0.35">
      <c r="A283" s="24" t="str">
        <f>IF('User guide'!$B$1="English",R283,IF('User guide'!$B$1="Swedish",Q283,IF('User guide'!$B$1="Norwegian",S283,IF('User guide'!$B$1="Finnish",T283,U283))))</f>
        <v>18002 Kitchen fans</v>
      </c>
      <c r="B283" s="38" t="str">
        <f t="shared" si="10"/>
        <v/>
      </c>
      <c r="C283" s="38" t="s">
        <v>1</v>
      </c>
      <c r="D283" s="38"/>
      <c r="E283" s="38"/>
      <c r="F283" s="38"/>
      <c r="G283" s="38"/>
      <c r="H283" s="38"/>
      <c r="I283" s="38"/>
      <c r="J283" s="38"/>
      <c r="K283" s="38"/>
      <c r="L283" s="38"/>
      <c r="M283" s="38"/>
      <c r="N283" s="38"/>
      <c r="O283" s="38"/>
      <c r="Q283" s="50" t="s">
        <v>240</v>
      </c>
      <c r="R283" s="76" t="s">
        <v>569</v>
      </c>
      <c r="S283" s="80" t="s">
        <v>1235</v>
      </c>
      <c r="T283" s="91" t="s">
        <v>1661</v>
      </c>
      <c r="U283" s="127" t="s">
        <v>2092</v>
      </c>
    </row>
    <row r="284" spans="1:21" outlineLevel="2" x14ac:dyDescent="0.35">
      <c r="A284" s="24" t="str">
        <f>IF('User guide'!$B$1="English",R284,IF('User guide'!$B$1="Swedish",Q284,IF('User guide'!$B$1="Norwegian",S284,IF('User guide'!$B$1="Finnish",T284,U284))))</f>
        <v xml:space="preserve">18003 Fridges, freezers and coolers </v>
      </c>
      <c r="B284" s="38" t="str">
        <f t="shared" si="10"/>
        <v>X</v>
      </c>
      <c r="C284" s="38" t="s">
        <v>1</v>
      </c>
      <c r="D284" s="38" t="s">
        <v>692</v>
      </c>
      <c r="E284" s="38" t="s">
        <v>1</v>
      </c>
      <c r="F284" s="38"/>
      <c r="G284" s="38"/>
      <c r="H284" s="38"/>
      <c r="I284" s="38" t="s">
        <v>1</v>
      </c>
      <c r="J284" s="38"/>
      <c r="K284" s="38"/>
      <c r="L284" s="38"/>
      <c r="M284" s="38"/>
      <c r="N284" s="38"/>
      <c r="O284" s="38"/>
      <c r="Q284" s="50" t="s">
        <v>241</v>
      </c>
      <c r="R284" s="76" t="s">
        <v>570</v>
      </c>
      <c r="S284" s="80" t="s">
        <v>1236</v>
      </c>
      <c r="T284" s="91" t="s">
        <v>1662</v>
      </c>
      <c r="U284" s="127" t="s">
        <v>2093</v>
      </c>
    </row>
    <row r="285" spans="1:21" outlineLevel="2" x14ac:dyDescent="0.35">
      <c r="A285" s="24" t="str">
        <f>IF('User guide'!$B$1="English",R285,IF('User guide'!$B$1="Swedish",Q285,IF('User guide'!$B$1="Norwegian",S285,IF('User guide'!$B$1="Finnish",T285,U285))))</f>
        <v>18004 Dishwashers</v>
      </c>
      <c r="B285" s="38" t="str">
        <f t="shared" si="10"/>
        <v>X</v>
      </c>
      <c r="C285" s="38" t="s">
        <v>1</v>
      </c>
      <c r="D285" s="38" t="s">
        <v>692</v>
      </c>
      <c r="E285" s="38" t="s">
        <v>1</v>
      </c>
      <c r="F285" s="38"/>
      <c r="G285" s="38"/>
      <c r="H285" s="38"/>
      <c r="I285" s="38" t="s">
        <v>1</v>
      </c>
      <c r="J285" s="38"/>
      <c r="K285" s="38"/>
      <c r="L285" s="38"/>
      <c r="M285" s="38"/>
      <c r="N285" s="38"/>
      <c r="O285" s="38"/>
      <c r="Q285" s="50" t="s">
        <v>242</v>
      </c>
      <c r="R285" s="76" t="s">
        <v>571</v>
      </c>
      <c r="S285" s="80" t="s">
        <v>1237</v>
      </c>
      <c r="T285" s="91" t="s">
        <v>1663</v>
      </c>
      <c r="U285" s="127" t="s">
        <v>2094</v>
      </c>
    </row>
    <row r="286" spans="1:21" outlineLevel="2" x14ac:dyDescent="0.35">
      <c r="A286" s="24" t="str">
        <f>IF('User guide'!$B$1="English",R286,IF('User guide'!$B$1="Swedish",Q286,IF('User guide'!$B$1="Norwegian",S286,IF('User guide'!$B$1="Finnish",T286,U286))))</f>
        <v xml:space="preserve">18005 Washers and driers </v>
      </c>
      <c r="B286" s="38" t="str">
        <f t="shared" si="10"/>
        <v>X</v>
      </c>
      <c r="C286" s="38" t="s">
        <v>1</v>
      </c>
      <c r="D286" s="38" t="s">
        <v>692</v>
      </c>
      <c r="E286" s="38" t="s">
        <v>1</v>
      </c>
      <c r="F286" s="38"/>
      <c r="G286" s="38"/>
      <c r="H286" s="38"/>
      <c r="I286" s="38" t="s">
        <v>1</v>
      </c>
      <c r="J286" s="38"/>
      <c r="K286" s="38"/>
      <c r="L286" s="38"/>
      <c r="M286" s="38"/>
      <c r="N286" s="38"/>
      <c r="O286" s="38"/>
      <c r="Q286" s="50" t="s">
        <v>243</v>
      </c>
      <c r="R286" s="76" t="s">
        <v>572</v>
      </c>
      <c r="S286" s="80" t="s">
        <v>1238</v>
      </c>
      <c r="T286" s="91" t="s">
        <v>1664</v>
      </c>
      <c r="U286" s="127" t="s">
        <v>2181</v>
      </c>
    </row>
    <row r="287" spans="1:21" outlineLevel="2" x14ac:dyDescent="0.35">
      <c r="A287" s="24" t="str">
        <f>IF('User guide'!$B$1="English",R287,IF('User guide'!$B$1="Swedish",Q287,IF('User guide'!$B$1="Norwegian",S287,IF('User guide'!$B$1="Finnish",T287,U287))))</f>
        <v>18006 Other white goods</v>
      </c>
      <c r="B287" s="38"/>
      <c r="C287" s="38"/>
      <c r="D287" s="38" t="s">
        <v>329</v>
      </c>
      <c r="E287" s="38"/>
      <c r="F287" s="38"/>
      <c r="G287" s="38"/>
      <c r="H287" s="38"/>
      <c r="I287" s="38"/>
      <c r="J287" s="38"/>
      <c r="K287" s="38"/>
      <c r="L287" s="38"/>
      <c r="M287" s="38"/>
      <c r="N287" s="38"/>
      <c r="O287" s="38"/>
      <c r="Q287" s="50" t="s">
        <v>244</v>
      </c>
      <c r="R287" s="76" t="s">
        <v>573</v>
      </c>
      <c r="S287" s="80" t="s">
        <v>1239</v>
      </c>
      <c r="T287" s="91" t="s">
        <v>1665</v>
      </c>
      <c r="U287" s="127" t="s">
        <v>2182</v>
      </c>
    </row>
    <row r="288" spans="1:21" outlineLevel="2" x14ac:dyDescent="0.35">
      <c r="A288" s="24" t="str">
        <f>IF('User guide'!$B$1="English",R288,IF('User guide'!$B$1="Swedish",Q288,IF('User guide'!$B$1="Norwegian",S288,IF('User guide'!$B$1="Finnish",T288,U288))))</f>
        <v>18099 White goods in general</v>
      </c>
      <c r="B288" s="38"/>
      <c r="C288" s="38"/>
      <c r="D288" s="38" t="s">
        <v>329</v>
      </c>
      <c r="E288" s="38"/>
      <c r="F288" s="38"/>
      <c r="G288" s="38"/>
      <c r="H288" s="38"/>
      <c r="I288" s="38"/>
      <c r="J288" s="38"/>
      <c r="K288" s="38"/>
      <c r="L288" s="38"/>
      <c r="M288" s="38"/>
      <c r="N288" s="38"/>
      <c r="O288" s="38"/>
      <c r="Q288" s="50" t="s">
        <v>245</v>
      </c>
      <c r="R288" s="76" t="s">
        <v>574</v>
      </c>
      <c r="S288" s="80" t="s">
        <v>1240</v>
      </c>
      <c r="T288" s="91" t="s">
        <v>1666</v>
      </c>
      <c r="U288" s="127" t="s">
        <v>2095</v>
      </c>
    </row>
    <row r="289" spans="1:21" outlineLevel="2" x14ac:dyDescent="0.35">
      <c r="A289" s="24" t="str">
        <f>IF('User guide'!$B$1="English",R289,IF('User guide'!$B$1="Swedish",Q289,IF('User guide'!$B$1="Norwegian",S289,IF('User guide'!$B$1="Finnish",T289,U289))))</f>
        <v>Garbage Disposer</v>
      </c>
      <c r="B289" s="38" t="str">
        <f t="shared" si="10"/>
        <v>X</v>
      </c>
      <c r="C289" s="38" t="s">
        <v>1</v>
      </c>
      <c r="D289" s="38"/>
      <c r="E289" s="38"/>
      <c r="F289" s="38"/>
      <c r="G289" s="38"/>
      <c r="H289" s="38"/>
      <c r="I289" s="38" t="s">
        <v>1</v>
      </c>
      <c r="J289" s="38"/>
      <c r="K289" s="38"/>
      <c r="L289" s="38"/>
      <c r="M289" s="38"/>
      <c r="N289" s="38"/>
      <c r="O289" s="38"/>
      <c r="Q289" s="50" t="s">
        <v>729</v>
      </c>
      <c r="R289" s="76" t="s">
        <v>911</v>
      </c>
      <c r="S289" s="80" t="s">
        <v>1241</v>
      </c>
      <c r="T289" s="91" t="s">
        <v>1667</v>
      </c>
      <c r="U289" s="127" t="s">
        <v>2096</v>
      </c>
    </row>
    <row r="290" spans="1:21" outlineLevel="2" x14ac:dyDescent="0.35">
      <c r="A290" s="24" t="str">
        <f>IF('User guide'!$B$1="English",R290,IF('User guide'!$B$1="Swedish",Q290,IF('User guide'!$B$1="Norwegian",S290,IF('User guide'!$B$1="Finnish",T290,U290))))</f>
        <v>Hobs</v>
      </c>
      <c r="B290" s="38"/>
      <c r="C290" s="38" t="s">
        <v>1</v>
      </c>
      <c r="D290" s="38"/>
      <c r="E290" s="38"/>
      <c r="F290" s="38"/>
      <c r="G290" s="38"/>
      <c r="H290" s="38"/>
      <c r="I290" s="38"/>
      <c r="J290" s="38"/>
      <c r="K290" s="38"/>
      <c r="L290" s="38"/>
      <c r="M290" s="38"/>
      <c r="N290" s="38"/>
      <c r="O290" s="38"/>
      <c r="Q290" s="50" t="s">
        <v>2315</v>
      </c>
      <c r="R290" s="76" t="s">
        <v>2305</v>
      </c>
      <c r="S290" s="80" t="s">
        <v>2308</v>
      </c>
      <c r="T290" s="91" t="s">
        <v>2309</v>
      </c>
      <c r="U290" s="127" t="s">
        <v>2310</v>
      </c>
    </row>
    <row r="291" spans="1:21" outlineLevel="1" x14ac:dyDescent="0.35">
      <c r="A291" s="40" t="str">
        <f>IF('User guide'!$B$1="English",R291,IF('User guide'!$B$1="Swedish",Q291,IF('User guide'!$B$1="Norwegian",S291,IF('User guide'!$B$1="Finnish",T291,U291))))</f>
        <v xml:space="preserve">181 Electrical appliances </v>
      </c>
      <c r="B291" s="41" t="str">
        <f t="shared" si="10"/>
        <v/>
      </c>
      <c r="C291" s="41"/>
      <c r="D291" s="41"/>
      <c r="E291" s="41"/>
      <c r="F291" s="41"/>
      <c r="G291" s="41"/>
      <c r="H291" s="41"/>
      <c r="I291" s="41"/>
      <c r="J291" s="41"/>
      <c r="K291" s="41"/>
      <c r="L291" s="41"/>
      <c r="M291" s="41"/>
      <c r="N291" s="41"/>
      <c r="O291" s="41"/>
      <c r="Q291" s="50" t="s">
        <v>246</v>
      </c>
      <c r="R291" s="76" t="s">
        <v>575</v>
      </c>
      <c r="S291" s="79" t="s">
        <v>1242</v>
      </c>
      <c r="T291" s="90" t="s">
        <v>1668</v>
      </c>
      <c r="U291" s="127" t="s">
        <v>1242</v>
      </c>
    </row>
    <row r="292" spans="1:21" outlineLevel="2" x14ac:dyDescent="0.35">
      <c r="A292" s="24" t="str">
        <f>IF('User guide'!$B$1="English",R292,IF('User guide'!$B$1="Swedish",Q292,IF('User guide'!$B$1="Norwegian",S292,IF('User guide'!$B$1="Finnish",T292,U292))))</f>
        <v xml:space="preserve">18101 Microwave ovens and warming cupboards </v>
      </c>
      <c r="B292" s="38" t="str">
        <f t="shared" si="10"/>
        <v/>
      </c>
      <c r="C292" s="38" t="s">
        <v>1</v>
      </c>
      <c r="D292" s="38"/>
      <c r="E292" s="38"/>
      <c r="F292" s="38"/>
      <c r="G292" s="38"/>
      <c r="H292" s="38"/>
      <c r="I292" s="38"/>
      <c r="J292" s="38"/>
      <c r="K292" s="38"/>
      <c r="L292" s="38"/>
      <c r="M292" s="38"/>
      <c r="N292" s="38"/>
      <c r="O292" s="38"/>
      <c r="Q292" s="50" t="s">
        <v>247</v>
      </c>
      <c r="R292" s="76" t="s">
        <v>576</v>
      </c>
      <c r="S292" s="80" t="s">
        <v>1243</v>
      </c>
      <c r="T292" s="91" t="s">
        <v>1669</v>
      </c>
      <c r="U292" s="127" t="s">
        <v>2097</v>
      </c>
    </row>
    <row r="293" spans="1:21" outlineLevel="2" x14ac:dyDescent="0.35">
      <c r="A293" s="24" t="str">
        <f>IF('User guide'!$B$1="English",R293,IF('User guide'!$B$1="Swedish",Q293,IF('User guide'!$B$1="Norwegian",S293,IF('User guide'!$B$1="Finnish",T293,U293))))</f>
        <v xml:space="preserve">18102 Household electrical appliances </v>
      </c>
      <c r="B293" s="38" t="str">
        <f t="shared" si="10"/>
        <v/>
      </c>
      <c r="C293" s="38"/>
      <c r="D293" s="38" t="s">
        <v>329</v>
      </c>
      <c r="E293" s="38"/>
      <c r="F293" s="38"/>
      <c r="G293" s="38"/>
      <c r="H293" s="38"/>
      <c r="I293" s="38"/>
      <c r="J293" s="38"/>
      <c r="K293" s="38"/>
      <c r="L293" s="38"/>
      <c r="M293" s="38"/>
      <c r="N293" s="38"/>
      <c r="O293" s="38"/>
      <c r="Q293" s="50" t="s">
        <v>248</v>
      </c>
      <c r="R293" s="76" t="s">
        <v>577</v>
      </c>
      <c r="S293" s="80" t="s">
        <v>1244</v>
      </c>
      <c r="T293" s="91" t="s">
        <v>1670</v>
      </c>
      <c r="U293" s="127" t="s">
        <v>1244</v>
      </c>
    </row>
    <row r="294" spans="1:21" outlineLevel="2" x14ac:dyDescent="0.35">
      <c r="A294" s="24" t="str">
        <f>IF('User guide'!$B$1="English",R294,IF('User guide'!$B$1="Swedish",Q294,IF('User guide'!$B$1="Norwegian",S294,IF('User guide'!$B$1="Finnish",T294,U294))))</f>
        <v xml:space="preserve">18103 Vacuum cleaners </v>
      </c>
      <c r="B294" s="38" t="str">
        <f t="shared" si="10"/>
        <v/>
      </c>
      <c r="C294" s="38"/>
      <c r="D294" s="38" t="s">
        <v>329</v>
      </c>
      <c r="E294" s="38"/>
      <c r="F294" s="38"/>
      <c r="G294" s="38"/>
      <c r="H294" s="38"/>
      <c r="I294" s="38"/>
      <c r="J294" s="38"/>
      <c r="K294" s="38"/>
      <c r="L294" s="38"/>
      <c r="M294" s="38"/>
      <c r="N294" s="38"/>
      <c r="O294" s="38"/>
      <c r="Q294" s="50" t="s">
        <v>249</v>
      </c>
      <c r="R294" s="76" t="s">
        <v>578</v>
      </c>
      <c r="S294" s="80" t="s">
        <v>1245</v>
      </c>
      <c r="T294" s="91" t="s">
        <v>1671</v>
      </c>
      <c r="U294" s="127" t="s">
        <v>1245</v>
      </c>
    </row>
    <row r="295" spans="1:21" outlineLevel="2" x14ac:dyDescent="0.35">
      <c r="A295" s="24" t="str">
        <f>IF('User guide'!$B$1="English",R295,IF('User guide'!$B$1="Swedish",Q295,IF('User guide'!$B$1="Norwegian",S295,IF('User guide'!$B$1="Finnish",T295,U295))))</f>
        <v xml:space="preserve">18104 Home electronics </v>
      </c>
      <c r="B295" s="38" t="str">
        <f t="shared" si="10"/>
        <v/>
      </c>
      <c r="C295" s="38"/>
      <c r="D295" s="38" t="s">
        <v>329</v>
      </c>
      <c r="E295" s="38"/>
      <c r="F295" s="38"/>
      <c r="G295" s="38"/>
      <c r="H295" s="38"/>
      <c r="I295" s="38"/>
      <c r="J295" s="38"/>
      <c r="K295" s="38"/>
      <c r="L295" s="38"/>
      <c r="M295" s="38"/>
      <c r="N295" s="38"/>
      <c r="O295" s="38"/>
      <c r="Q295" s="50" t="s">
        <v>250</v>
      </c>
      <c r="R295" s="76" t="s">
        <v>579</v>
      </c>
      <c r="S295" s="80" t="s">
        <v>1246</v>
      </c>
      <c r="T295" s="91" t="s">
        <v>1672</v>
      </c>
      <c r="U295" s="127" t="s">
        <v>2098</v>
      </c>
    </row>
    <row r="296" spans="1:21" outlineLevel="2" x14ac:dyDescent="0.35">
      <c r="A296" s="24" t="str">
        <f>IF('User guide'!$B$1="English",R296,IF('User guide'!$B$1="Swedish",Q296,IF('User guide'!$B$1="Norwegian",S296,IF('User guide'!$B$1="Finnish",T296,U296))))</f>
        <v>18105 TV, video and audio</v>
      </c>
      <c r="B296" s="38" t="str">
        <f t="shared" si="10"/>
        <v/>
      </c>
      <c r="C296" s="38"/>
      <c r="D296" s="38" t="s">
        <v>329</v>
      </c>
      <c r="E296" s="38"/>
      <c r="F296" s="38"/>
      <c r="G296" s="38"/>
      <c r="H296" s="38"/>
      <c r="I296" s="38"/>
      <c r="J296" s="38"/>
      <c r="K296" s="38"/>
      <c r="L296" s="38"/>
      <c r="M296" s="38"/>
      <c r="N296" s="38"/>
      <c r="O296" s="38"/>
      <c r="Q296" s="50" t="s">
        <v>251</v>
      </c>
      <c r="R296" s="76" t="s">
        <v>580</v>
      </c>
      <c r="S296" s="80" t="s">
        <v>1247</v>
      </c>
      <c r="T296" s="91" t="s">
        <v>1673</v>
      </c>
      <c r="U296" s="127" t="s">
        <v>1247</v>
      </c>
    </row>
    <row r="297" spans="1:21" outlineLevel="2" x14ac:dyDescent="0.35">
      <c r="A297" s="24" t="str">
        <f>IF('User guide'!$B$1="English",R297,IF('User guide'!$B$1="Swedish",Q297,IF('User guide'!$B$1="Norwegian",S297,IF('User guide'!$B$1="Finnish",T297,U297))))</f>
        <v>18106 Telephony</v>
      </c>
      <c r="B297" s="38" t="str">
        <f t="shared" si="10"/>
        <v/>
      </c>
      <c r="C297" s="38"/>
      <c r="D297" s="38" t="s">
        <v>329</v>
      </c>
      <c r="E297" s="38"/>
      <c r="F297" s="38"/>
      <c r="G297" s="38"/>
      <c r="H297" s="38"/>
      <c r="I297" s="38"/>
      <c r="J297" s="38"/>
      <c r="K297" s="38"/>
      <c r="L297" s="38"/>
      <c r="M297" s="38"/>
      <c r="N297" s="38"/>
      <c r="O297" s="38"/>
      <c r="Q297" s="50" t="s">
        <v>252</v>
      </c>
      <c r="R297" s="76" t="s">
        <v>581</v>
      </c>
      <c r="S297" s="80" t="s">
        <v>252</v>
      </c>
      <c r="T297" s="91" t="s">
        <v>1674</v>
      </c>
      <c r="U297" s="127" t="s">
        <v>252</v>
      </c>
    </row>
    <row r="298" spans="1:21" outlineLevel="2" x14ac:dyDescent="0.35">
      <c r="A298" s="24" t="str">
        <f>IF('User guide'!$B$1="English",R298,IF('User guide'!$B$1="Swedish",Q298,IF('User guide'!$B$1="Norwegian",S298,IF('User guide'!$B$1="Finnish",T298,U298))))</f>
        <v>18199 Electrical appliances in general</v>
      </c>
      <c r="B298" s="38" t="str">
        <f t="shared" si="10"/>
        <v/>
      </c>
      <c r="C298" s="38"/>
      <c r="D298" s="38" t="s">
        <v>329</v>
      </c>
      <c r="E298" s="38"/>
      <c r="F298" s="38"/>
      <c r="G298" s="38"/>
      <c r="H298" s="38"/>
      <c r="I298" s="38"/>
      <c r="J298" s="38"/>
      <c r="K298" s="38"/>
      <c r="L298" s="38"/>
      <c r="M298" s="38"/>
      <c r="N298" s="38"/>
      <c r="O298" s="38"/>
      <c r="Q298" s="50" t="s">
        <v>253</v>
      </c>
      <c r="R298" s="76" t="s">
        <v>582</v>
      </c>
      <c r="S298" s="80" t="s">
        <v>1248</v>
      </c>
      <c r="T298" s="91" t="s">
        <v>1675</v>
      </c>
      <c r="U298" s="127" t="s">
        <v>2099</v>
      </c>
    </row>
    <row r="299" spans="1:21" outlineLevel="1" x14ac:dyDescent="0.35">
      <c r="A299" s="45" t="str">
        <f>IF('User guide'!$B$1="English",R299,IF('User guide'!$B$1="Swedish",Q299,IF('User guide'!$B$1="Norwegian",S299,IF('User guide'!$B$1="Finnish",T299,U299))))</f>
        <v xml:space="preserve">182 Lighting articles </v>
      </c>
      <c r="B299" s="41" t="str">
        <f t="shared" si="10"/>
        <v/>
      </c>
      <c r="C299" s="41"/>
      <c r="D299" s="41"/>
      <c r="E299" s="41"/>
      <c r="F299" s="41"/>
      <c r="G299" s="41"/>
      <c r="H299" s="41"/>
      <c r="I299" s="41"/>
      <c r="J299" s="41"/>
      <c r="K299" s="41"/>
      <c r="L299" s="41"/>
      <c r="M299" s="41"/>
      <c r="N299" s="41"/>
      <c r="O299" s="41"/>
      <c r="Q299" s="50" t="s">
        <v>254</v>
      </c>
      <c r="R299" s="76" t="s">
        <v>583</v>
      </c>
      <c r="S299" s="80" t="s">
        <v>1249</v>
      </c>
      <c r="T299" s="91" t="s">
        <v>1676</v>
      </c>
      <c r="U299" s="127" t="s">
        <v>2100</v>
      </c>
    </row>
    <row r="300" spans="1:21" outlineLevel="2" x14ac:dyDescent="0.35">
      <c r="A300" s="24" t="str">
        <f>IF('User guide'!$B$1="English",R300,IF('User guide'!$B$1="Swedish",Q300,IF('User guide'!$B$1="Norwegian",S300,IF('User guide'!$B$1="Finnish",T300,U300))))</f>
        <v xml:space="preserve">18201 Indoor lighting </v>
      </c>
      <c r="B300" s="38" t="str">
        <f t="shared" si="10"/>
        <v/>
      </c>
      <c r="C300" s="38" t="s">
        <v>1</v>
      </c>
      <c r="D300" s="38" t="s">
        <v>337</v>
      </c>
      <c r="E300" s="39"/>
      <c r="F300" s="38"/>
      <c r="G300" s="38"/>
      <c r="H300" s="38"/>
      <c r="I300" s="38"/>
      <c r="J300" s="38"/>
      <c r="K300" s="38"/>
      <c r="L300" s="38"/>
      <c r="M300" s="38"/>
      <c r="N300" s="38"/>
      <c r="O300" s="38"/>
      <c r="Q300" s="50" t="s">
        <v>255</v>
      </c>
      <c r="R300" s="76" t="s">
        <v>584</v>
      </c>
      <c r="S300" s="80" t="s">
        <v>1250</v>
      </c>
      <c r="T300" s="91" t="s">
        <v>1677</v>
      </c>
      <c r="U300" s="127" t="s">
        <v>2101</v>
      </c>
    </row>
    <row r="301" spans="1:21" outlineLevel="2" x14ac:dyDescent="0.35">
      <c r="A301" s="24" t="str">
        <f>IF('User guide'!$B$1="English",R301,IF('User guide'!$B$1="Swedish",Q301,IF('User guide'!$B$1="Norwegian",S301,IF('User guide'!$B$1="Finnish",T301,U301))))</f>
        <v xml:space="preserve">18202 Outdoor lighting </v>
      </c>
      <c r="B301" s="38" t="str">
        <f t="shared" si="10"/>
        <v/>
      </c>
      <c r="C301" s="38" t="s">
        <v>1</v>
      </c>
      <c r="D301" s="38" t="s">
        <v>337</v>
      </c>
      <c r="E301" s="39"/>
      <c r="F301" s="38"/>
      <c r="G301" s="38"/>
      <c r="H301" s="38"/>
      <c r="I301" s="38"/>
      <c r="J301" s="38"/>
      <c r="K301" s="38"/>
      <c r="L301" s="38"/>
      <c r="M301" s="38"/>
      <c r="N301" s="38"/>
      <c r="O301" s="38"/>
      <c r="Q301" s="50" t="s">
        <v>256</v>
      </c>
      <c r="R301" s="76" t="s">
        <v>585</v>
      </c>
      <c r="S301" s="80" t="s">
        <v>1251</v>
      </c>
      <c r="T301" s="91" t="s">
        <v>1678</v>
      </c>
      <c r="U301" s="127" t="s">
        <v>2102</v>
      </c>
    </row>
    <row r="302" spans="1:21" outlineLevel="2" x14ac:dyDescent="0.35">
      <c r="A302" s="24" t="str">
        <f>IF('User guide'!$B$1="English",R302,IF('User guide'!$B$1="Swedish",Q302,IF('User guide'!$B$1="Norwegian",S302,IF('User guide'!$B$1="Finnish",T302,U302))))</f>
        <v>18203 Hand lamps, torches, bulbs and fluorescent strip lights</v>
      </c>
      <c r="B302" s="38" t="str">
        <f t="shared" si="10"/>
        <v/>
      </c>
      <c r="C302" s="38"/>
      <c r="D302" s="38" t="s">
        <v>329</v>
      </c>
      <c r="E302" s="38"/>
      <c r="F302" s="38"/>
      <c r="G302" s="38"/>
      <c r="H302" s="38"/>
      <c r="I302" s="38"/>
      <c r="J302" s="38"/>
      <c r="K302" s="38"/>
      <c r="L302" s="38"/>
      <c r="M302" s="38"/>
      <c r="N302" s="38"/>
      <c r="O302" s="38"/>
      <c r="Q302" s="50" t="s">
        <v>257</v>
      </c>
      <c r="R302" s="76" t="s">
        <v>586</v>
      </c>
      <c r="S302" s="80" t="s">
        <v>1252</v>
      </c>
      <c r="T302" s="91" t="s">
        <v>1679</v>
      </c>
      <c r="U302" s="127" t="s">
        <v>2103</v>
      </c>
    </row>
    <row r="303" spans="1:21" outlineLevel="2" x14ac:dyDescent="0.35">
      <c r="A303" s="24" t="str">
        <f>IF('User guide'!$B$1="English",R303,IF('User guide'!$B$1="Swedish",Q303,IF('User guide'!$B$1="Norwegian",S303,IF('User guide'!$B$1="Finnish",T303,U303))))</f>
        <v xml:space="preserve">18204 Workplace lighting </v>
      </c>
      <c r="B303" s="38" t="str">
        <f t="shared" si="10"/>
        <v/>
      </c>
      <c r="C303" s="38"/>
      <c r="D303" s="38" t="s">
        <v>329</v>
      </c>
      <c r="E303" s="38"/>
      <c r="F303" s="38"/>
      <c r="G303" s="38"/>
      <c r="H303" s="38"/>
      <c r="I303" s="38"/>
      <c r="J303" s="38"/>
      <c r="K303" s="38"/>
      <c r="L303" s="38"/>
      <c r="M303" s="38"/>
      <c r="N303" s="38"/>
      <c r="O303" s="38"/>
      <c r="Q303" s="50" t="s">
        <v>258</v>
      </c>
      <c r="R303" s="76" t="s">
        <v>587</v>
      </c>
      <c r="S303" s="80" t="s">
        <v>1253</v>
      </c>
      <c r="T303" s="91" t="s">
        <v>1680</v>
      </c>
      <c r="U303" s="127" t="s">
        <v>2104</v>
      </c>
    </row>
    <row r="304" spans="1:21" outlineLevel="2" x14ac:dyDescent="0.35">
      <c r="A304" s="24" t="str">
        <f>IF('User guide'!$B$1="English",R304,IF('User guide'!$B$1="Swedish",Q304,IF('User guide'!$B$1="Norwegian",S304,IF('User guide'!$B$1="Finnish",T304,U304))))</f>
        <v>18299 Lighting articles in general</v>
      </c>
      <c r="B304" s="38" t="str">
        <f t="shared" ref="B304:B334" si="11">IF(OR(ISNUMBER(SEARCH("x",F304)),ISNUMBER(SEARCH("x",G304)),ISNUMBER(SEARCH("x",H304)),ISNUMBER(SEARCH("x",I304)),ISNUMBER(SEARCH("x",K304))),"X","")</f>
        <v/>
      </c>
      <c r="C304" s="38"/>
      <c r="D304" s="38" t="s">
        <v>329</v>
      </c>
      <c r="E304" s="38"/>
      <c r="F304" s="38"/>
      <c r="G304" s="38"/>
      <c r="H304" s="38"/>
      <c r="I304" s="38"/>
      <c r="J304" s="38"/>
      <c r="K304" s="38"/>
      <c r="L304" s="38"/>
      <c r="M304" s="38"/>
      <c r="N304" s="38"/>
      <c r="O304" s="38"/>
      <c r="Q304" s="50" t="s">
        <v>259</v>
      </c>
      <c r="R304" s="76" t="s">
        <v>588</v>
      </c>
      <c r="S304" s="80" t="s">
        <v>1254</v>
      </c>
      <c r="T304" s="91" t="s">
        <v>1681</v>
      </c>
      <c r="U304" s="127" t="s">
        <v>2105</v>
      </c>
    </row>
    <row r="305" spans="1:21" outlineLevel="1" x14ac:dyDescent="0.35">
      <c r="A305" s="40" t="str">
        <f>IF('User guide'!$B$1="English",R305,IF('User guide'!$B$1="Swedish",Q305,IF('User guide'!$B$1="Norwegian",S305,IF('User guide'!$B$1="Finnish",T305,U305))))</f>
        <v xml:space="preserve">183 Electrical wiring material </v>
      </c>
      <c r="B305" s="41" t="str">
        <f t="shared" si="11"/>
        <v/>
      </c>
      <c r="C305" s="41"/>
      <c r="D305" s="41"/>
      <c r="E305" s="41"/>
      <c r="F305" s="41"/>
      <c r="G305" s="41"/>
      <c r="H305" s="41"/>
      <c r="I305" s="41"/>
      <c r="J305" s="41"/>
      <c r="K305" s="41"/>
      <c r="L305" s="41"/>
      <c r="M305" s="41"/>
      <c r="N305" s="41"/>
      <c r="O305" s="41"/>
      <c r="Q305" s="50" t="s">
        <v>260</v>
      </c>
      <c r="R305" s="76" t="s">
        <v>589</v>
      </c>
      <c r="S305" s="79" t="s">
        <v>1255</v>
      </c>
      <c r="T305" s="90" t="s">
        <v>1682</v>
      </c>
      <c r="U305" s="127" t="s">
        <v>2106</v>
      </c>
    </row>
    <row r="306" spans="1:21" outlineLevel="2" x14ac:dyDescent="0.35">
      <c r="A306" s="24" t="str">
        <f>IF('User guide'!$B$1="English",R306,IF('User guide'!$B$1="Swedish",Q306,IF('User guide'!$B$1="Norwegian",S306,IF('User guide'!$B$1="Finnish",T306,U306))))</f>
        <v>18301 Cabling</v>
      </c>
      <c r="B306" s="38" t="str">
        <f t="shared" si="11"/>
        <v>X</v>
      </c>
      <c r="C306" s="38" t="s">
        <v>1</v>
      </c>
      <c r="D306" s="38" t="s">
        <v>696</v>
      </c>
      <c r="E306" s="38"/>
      <c r="F306" s="38"/>
      <c r="G306" s="38"/>
      <c r="H306" s="38" t="s">
        <v>1</v>
      </c>
      <c r="I306" s="38"/>
      <c r="J306" s="38"/>
      <c r="K306" s="38"/>
      <c r="L306" s="38"/>
      <c r="M306" s="38"/>
      <c r="N306" s="38"/>
      <c r="O306" s="38"/>
      <c r="Q306" s="50" t="s">
        <v>766</v>
      </c>
      <c r="R306" s="76" t="s">
        <v>590</v>
      </c>
      <c r="S306" s="80" t="s">
        <v>1256</v>
      </c>
      <c r="T306" s="91" t="s">
        <v>1683</v>
      </c>
      <c r="U306" s="127" t="s">
        <v>2107</v>
      </c>
    </row>
    <row r="307" spans="1:21" outlineLevel="2" x14ac:dyDescent="0.35">
      <c r="A307" s="24" t="str">
        <f>IF('User guide'!$B$1="English",R307,IF('User guide'!$B$1="Swedish",Q307,IF('User guide'!$B$1="Norwegian",S307,IF('User guide'!$B$1="Finnish",T307,U307))))</f>
        <v xml:space="preserve">18302 Cabling, fitted </v>
      </c>
      <c r="B307" s="38" t="str">
        <f t="shared" si="11"/>
        <v>X</v>
      </c>
      <c r="C307" s="38" t="s">
        <v>1</v>
      </c>
      <c r="D307" s="38" t="s">
        <v>696</v>
      </c>
      <c r="E307" s="38"/>
      <c r="F307" s="38"/>
      <c r="G307" s="38"/>
      <c r="H307" s="38" t="s">
        <v>1</v>
      </c>
      <c r="I307" s="38"/>
      <c r="J307" s="38"/>
      <c r="K307" s="38"/>
      <c r="L307" s="38"/>
      <c r="M307" s="38"/>
      <c r="N307" s="38"/>
      <c r="O307" s="38"/>
      <c r="Q307" s="50" t="s">
        <v>767</v>
      </c>
      <c r="R307" s="76" t="s">
        <v>591</v>
      </c>
      <c r="S307" s="80" t="s">
        <v>1257</v>
      </c>
      <c r="T307" s="91" t="s">
        <v>1684</v>
      </c>
      <c r="U307" s="127" t="s">
        <v>2108</v>
      </c>
    </row>
    <row r="308" spans="1:21" ht="43.5" outlineLevel="2" x14ac:dyDescent="0.35">
      <c r="A308" s="24" t="str">
        <f>IF('User guide'!$B$1="English",R308,IF('User guide'!$B$1="Swedish",Q308,IF('User guide'!$B$1="Norwegian",S308,IF('User guide'!$B$1="Finnish",T308,U308))))</f>
        <v xml:space="preserve">18303 Electrical wiring material </v>
      </c>
      <c r="B308" s="38" t="s">
        <v>685</v>
      </c>
      <c r="C308" s="38" t="s">
        <v>685</v>
      </c>
      <c r="D308" s="38" t="s">
        <v>783</v>
      </c>
      <c r="E308" s="38"/>
      <c r="F308" s="38"/>
      <c r="G308" s="38"/>
      <c r="H308" s="38" t="s">
        <v>685</v>
      </c>
      <c r="I308" s="38"/>
      <c r="J308" s="38"/>
      <c r="K308" s="38"/>
      <c r="L308" s="38"/>
      <c r="M308" s="38"/>
      <c r="N308" s="38"/>
      <c r="O308" s="38"/>
      <c r="Q308" s="50" t="s">
        <v>261</v>
      </c>
      <c r="R308" s="76" t="s">
        <v>592</v>
      </c>
      <c r="S308" s="80" t="s">
        <v>1258</v>
      </c>
      <c r="T308" s="91" t="s">
        <v>1685</v>
      </c>
      <c r="U308" s="127" t="s">
        <v>2109</v>
      </c>
    </row>
    <row r="309" spans="1:21" s="3" customFormat="1" ht="29" outlineLevel="2" x14ac:dyDescent="0.35">
      <c r="A309" s="30" t="str">
        <f>IF('User guide'!$B$1="English",R309,IF('User guide'!$B$1="Swedish",Q309,IF('User guide'!$B$1="Norwegian",S309,IF('User guide'!$B$1="Finnish",T309,U309))))</f>
        <v>Heating cable, telephony cable, signal cable, optical cable, data cable and weak current cable</v>
      </c>
      <c r="B309" s="38"/>
      <c r="C309" s="38"/>
      <c r="D309" s="38" t="s">
        <v>329</v>
      </c>
      <c r="E309" s="38"/>
      <c r="F309" s="38"/>
      <c r="G309" s="38"/>
      <c r="H309" s="38"/>
      <c r="I309" s="38"/>
      <c r="J309" s="38"/>
      <c r="K309" s="38"/>
      <c r="L309" s="38"/>
      <c r="M309" s="38"/>
      <c r="N309" s="38"/>
      <c r="O309" s="38"/>
      <c r="Q309" s="50" t="s">
        <v>913</v>
      </c>
      <c r="R309" s="76" t="s">
        <v>912</v>
      </c>
      <c r="S309" s="84" t="s">
        <v>1259</v>
      </c>
      <c r="T309" s="95" t="s">
        <v>1686</v>
      </c>
      <c r="U309" s="127" t="s">
        <v>2110</v>
      </c>
    </row>
    <row r="310" spans="1:21" outlineLevel="2" x14ac:dyDescent="0.35">
      <c r="A310" s="24" t="str">
        <f>IF('User guide'!$B$1="English",R310,IF('User guide'!$B$1="Swedish",Q310,IF('User guide'!$B$1="Norwegian",S310,IF('User guide'!$B$1="Finnish",T310,U310))))</f>
        <v>18304 Distribution boards</v>
      </c>
      <c r="B310" s="38" t="str">
        <f t="shared" si="11"/>
        <v/>
      </c>
      <c r="C310" s="38"/>
      <c r="D310" s="38" t="s">
        <v>329</v>
      </c>
      <c r="E310" s="38"/>
      <c r="F310" s="38"/>
      <c r="G310" s="38"/>
      <c r="H310" s="38"/>
      <c r="I310" s="38"/>
      <c r="J310" s="38"/>
      <c r="K310" s="38"/>
      <c r="L310" s="38"/>
      <c r="M310" s="38"/>
      <c r="N310" s="38"/>
      <c r="O310" s="38"/>
      <c r="Q310" s="50" t="s">
        <v>262</v>
      </c>
      <c r="R310" s="76" t="s">
        <v>593</v>
      </c>
      <c r="S310" s="80" t="s">
        <v>1260</v>
      </c>
      <c r="T310" s="91" t="s">
        <v>1687</v>
      </c>
      <c r="U310" s="127" t="s">
        <v>2111</v>
      </c>
    </row>
    <row r="311" spans="1:21" outlineLevel="2" x14ac:dyDescent="0.35">
      <c r="A311" s="24" t="str">
        <f>IF('User guide'!$B$1="English",R311,IF('User guide'!$B$1="Swedish",Q311,IF('User guide'!$B$1="Norwegian",S311,IF('User guide'!$B$1="Finnish",T311,U311))))</f>
        <v xml:space="preserve">18306 Batteries, battery chargers, transformers </v>
      </c>
      <c r="B311" s="38" t="str">
        <f t="shared" si="11"/>
        <v/>
      </c>
      <c r="C311" s="38"/>
      <c r="D311" s="38" t="s">
        <v>329</v>
      </c>
      <c r="E311" s="38"/>
      <c r="F311" s="38"/>
      <c r="G311" s="38"/>
      <c r="H311" s="38"/>
      <c r="I311" s="38"/>
      <c r="J311" s="38"/>
      <c r="K311" s="38"/>
      <c r="L311" s="38"/>
      <c r="M311" s="38"/>
      <c r="N311" s="38"/>
      <c r="O311" s="38"/>
      <c r="Q311" s="50" t="s">
        <v>263</v>
      </c>
      <c r="R311" s="76" t="s">
        <v>594</v>
      </c>
      <c r="S311" s="80" t="s">
        <v>1261</v>
      </c>
      <c r="T311" s="91" t="s">
        <v>1688</v>
      </c>
      <c r="U311" s="127" t="s">
        <v>2112</v>
      </c>
    </row>
    <row r="312" spans="1:21" outlineLevel="1" x14ac:dyDescent="0.35">
      <c r="A312" s="40" t="str">
        <f>IF('User guide'!$B$1="English",R312,IF('User guide'!$B$1="Swedish",Q312,IF('User guide'!$B$1="Norwegian",S312,IF('User guide'!$B$1="Finnish",T312,U312))))</f>
        <v>184 Generators</v>
      </c>
      <c r="B312" s="41" t="str">
        <f t="shared" si="11"/>
        <v/>
      </c>
      <c r="C312" s="41"/>
      <c r="D312" s="41" t="s">
        <v>329</v>
      </c>
      <c r="E312" s="41"/>
      <c r="F312" s="41"/>
      <c r="G312" s="41"/>
      <c r="H312" s="41"/>
      <c r="I312" s="41"/>
      <c r="J312" s="41"/>
      <c r="K312" s="41"/>
      <c r="L312" s="41"/>
      <c r="M312" s="41"/>
      <c r="N312" s="41"/>
      <c r="O312" s="41"/>
      <c r="Q312" s="50" t="s">
        <v>264</v>
      </c>
      <c r="R312" s="76" t="s">
        <v>595</v>
      </c>
      <c r="S312" s="79" t="s">
        <v>1262</v>
      </c>
      <c r="T312" s="90" t="s">
        <v>1689</v>
      </c>
      <c r="U312" s="127" t="s">
        <v>2113</v>
      </c>
    </row>
    <row r="313" spans="1:21" outlineLevel="2" x14ac:dyDescent="0.35">
      <c r="A313" s="24" t="str">
        <f>IF('User guide'!$B$1="English",R313,IF('User guide'!$B$1="Swedish",Q313,IF('User guide'!$B$1="Norwegian",S313,IF('User guide'!$B$1="Finnish",T313,U313))))</f>
        <v xml:space="preserve">18401 Generators </v>
      </c>
      <c r="B313" s="38" t="str">
        <f t="shared" si="11"/>
        <v/>
      </c>
      <c r="C313" s="38"/>
      <c r="D313" s="38" t="s">
        <v>329</v>
      </c>
      <c r="E313" s="38"/>
      <c r="F313" s="38"/>
      <c r="G313" s="38"/>
      <c r="H313" s="38"/>
      <c r="I313" s="38"/>
      <c r="J313" s="38"/>
      <c r="K313" s="38"/>
      <c r="L313" s="38"/>
      <c r="M313" s="38"/>
      <c r="N313" s="38"/>
      <c r="O313" s="38"/>
      <c r="Q313" s="50" t="s">
        <v>265</v>
      </c>
      <c r="R313" s="76" t="s">
        <v>596</v>
      </c>
      <c r="S313" s="80" t="s">
        <v>1263</v>
      </c>
      <c r="T313" s="91" t="s">
        <v>1690</v>
      </c>
      <c r="U313" s="127" t="s">
        <v>2114</v>
      </c>
    </row>
    <row r="314" spans="1:21" outlineLevel="2" x14ac:dyDescent="0.35">
      <c r="A314" s="24" t="str">
        <f>IF('User guide'!$B$1="English",R314,IF('User guide'!$B$1="Swedish",Q314,IF('User guide'!$B$1="Norwegian",S314,IF('User guide'!$B$1="Finnish",T314,U314))))</f>
        <v>18499 Generators in general</v>
      </c>
      <c r="B314" s="38" t="str">
        <f t="shared" si="11"/>
        <v/>
      </c>
      <c r="C314" s="38"/>
      <c r="D314" s="38" t="s">
        <v>329</v>
      </c>
      <c r="E314" s="38"/>
      <c r="F314" s="38"/>
      <c r="G314" s="38"/>
      <c r="H314" s="38"/>
      <c r="I314" s="38"/>
      <c r="J314" s="38"/>
      <c r="K314" s="38"/>
      <c r="L314" s="38"/>
      <c r="M314" s="38"/>
      <c r="N314" s="38"/>
      <c r="O314" s="38"/>
      <c r="Q314" s="50" t="s">
        <v>266</v>
      </c>
      <c r="R314" s="76" t="s">
        <v>597</v>
      </c>
      <c r="S314" s="80" t="s">
        <v>1264</v>
      </c>
      <c r="T314" s="91" t="s">
        <v>1691</v>
      </c>
      <c r="U314" s="127" t="s">
        <v>2115</v>
      </c>
    </row>
    <row r="315" spans="1:21" ht="15.5" x14ac:dyDescent="0.35">
      <c r="A315" s="44" t="str">
        <f>IF('User guide'!$B$1="English",R315,IF('User guide'!$B$1="Swedish",Q315,IF('User guide'!$B$1="Norwegian",S315,IF('User guide'!$B$1="Finnish",T315,U315))))</f>
        <v>20 Heating and plumbing</v>
      </c>
      <c r="B315" s="41" t="str">
        <f t="shared" si="11"/>
        <v/>
      </c>
      <c r="C315" s="41"/>
      <c r="D315" s="41"/>
      <c r="E315" s="41"/>
      <c r="F315" s="41"/>
      <c r="G315" s="41"/>
      <c r="H315" s="41"/>
      <c r="I315" s="41"/>
      <c r="J315" s="41"/>
      <c r="K315" s="41"/>
      <c r="L315" s="41"/>
      <c r="M315" s="41"/>
      <c r="N315" s="41"/>
      <c r="O315" s="41"/>
      <c r="Q315" s="50" t="s">
        <v>267</v>
      </c>
      <c r="R315" s="76" t="s">
        <v>598</v>
      </c>
      <c r="S315" s="79" t="s">
        <v>1265</v>
      </c>
      <c r="T315" s="90" t="s">
        <v>1692</v>
      </c>
      <c r="U315" s="127" t="s">
        <v>1265</v>
      </c>
    </row>
    <row r="316" spans="1:21" outlineLevel="1" x14ac:dyDescent="0.35">
      <c r="A316" s="40" t="str">
        <f>IF('User guide'!$B$1="English",R316,IF('User guide'!$B$1="Swedish",Q316,IF('User guide'!$B$1="Norwegian",S316,IF('User guide'!$B$1="Finnish",T316,U316))))</f>
        <v>200 Heating</v>
      </c>
      <c r="B316" s="41" t="str">
        <f t="shared" si="11"/>
        <v/>
      </c>
      <c r="C316" s="41"/>
      <c r="D316" s="41"/>
      <c r="E316" s="41"/>
      <c r="F316" s="41"/>
      <c r="G316" s="41"/>
      <c r="H316" s="41"/>
      <c r="I316" s="41"/>
      <c r="J316" s="41"/>
      <c r="K316" s="41"/>
      <c r="L316" s="41"/>
      <c r="M316" s="41"/>
      <c r="N316" s="41"/>
      <c r="O316" s="41"/>
      <c r="Q316" s="50" t="s">
        <v>268</v>
      </c>
      <c r="R316" s="76" t="s">
        <v>599</v>
      </c>
      <c r="S316" s="79" t="s">
        <v>1266</v>
      </c>
      <c r="T316" s="90" t="s">
        <v>1693</v>
      </c>
      <c r="U316" s="127" t="s">
        <v>1266</v>
      </c>
    </row>
    <row r="317" spans="1:21" outlineLevel="2" x14ac:dyDescent="0.35">
      <c r="A317" s="25" t="str">
        <f>IF('User guide'!$B$1="English",R317,IF('User guide'!$B$1="Swedish",Q317,IF('User guide'!$B$1="Norwegian",S317,IF('User guide'!$B$1="Finnish",T317,U317))))</f>
        <v>20001 Radiators</v>
      </c>
      <c r="B317" s="38" t="str">
        <f t="shared" si="11"/>
        <v/>
      </c>
      <c r="C317" s="38" t="s">
        <v>1</v>
      </c>
      <c r="D317" s="38"/>
      <c r="E317" s="38"/>
      <c r="F317" s="38"/>
      <c r="G317" s="38"/>
      <c r="H317" s="38"/>
      <c r="I317" s="38"/>
      <c r="J317" s="38"/>
      <c r="K317" s="38"/>
      <c r="L317" s="38"/>
      <c r="M317" s="38"/>
      <c r="N317" s="38"/>
      <c r="O317" s="38"/>
      <c r="Q317" s="50" t="s">
        <v>269</v>
      </c>
      <c r="R317" s="76" t="s">
        <v>600</v>
      </c>
      <c r="S317" s="79" t="s">
        <v>269</v>
      </c>
      <c r="T317" s="90" t="s">
        <v>1694</v>
      </c>
      <c r="U317" s="127" t="s">
        <v>269</v>
      </c>
    </row>
    <row r="318" spans="1:21" outlineLevel="2" x14ac:dyDescent="0.35">
      <c r="A318" s="24" t="str">
        <f>IF('User guide'!$B$1="English",R318,IF('User guide'!$B$1="Swedish",Q318,IF('User guide'!$B$1="Norwegian",S318,IF('User guide'!$B$1="Finnish",T318,U318))))</f>
        <v>20002 Controllers</v>
      </c>
      <c r="B318" s="38" t="str">
        <f t="shared" si="11"/>
        <v/>
      </c>
      <c r="C318" s="38" t="s">
        <v>1</v>
      </c>
      <c r="D318" s="38"/>
      <c r="E318" s="38"/>
      <c r="F318" s="38"/>
      <c r="G318" s="38"/>
      <c r="H318" s="38"/>
      <c r="I318" s="38"/>
      <c r="J318" s="38"/>
      <c r="K318" s="38"/>
      <c r="L318" s="38"/>
      <c r="M318" s="38"/>
      <c r="N318" s="38"/>
      <c r="O318" s="38"/>
      <c r="Q318" s="50" t="s">
        <v>270</v>
      </c>
      <c r="R318" s="76" t="s">
        <v>601</v>
      </c>
      <c r="S318" s="80" t="s">
        <v>1267</v>
      </c>
      <c r="T318" s="91" t="s">
        <v>1695</v>
      </c>
      <c r="U318" s="127" t="s">
        <v>1267</v>
      </c>
    </row>
    <row r="319" spans="1:21" outlineLevel="2" x14ac:dyDescent="0.35">
      <c r="A319" s="24" t="str">
        <f>IF('User guide'!$B$1="English",R319,IF('User guide'!$B$1="Swedish",Q319,IF('User guide'!$B$1="Norwegian",S319,IF('User guide'!$B$1="Finnish",T319,U319))))</f>
        <v>20003 Expansion tanks and systems</v>
      </c>
      <c r="B319" s="38" t="str">
        <f t="shared" si="11"/>
        <v/>
      </c>
      <c r="C319" s="38" t="s">
        <v>1</v>
      </c>
      <c r="D319" s="38"/>
      <c r="E319" s="38"/>
      <c r="F319" s="38"/>
      <c r="G319" s="38"/>
      <c r="H319" s="38"/>
      <c r="I319" s="38"/>
      <c r="J319" s="38"/>
      <c r="K319" s="38"/>
      <c r="L319" s="38"/>
      <c r="M319" s="38"/>
      <c r="N319" s="38"/>
      <c r="O319" s="38"/>
      <c r="Q319" s="50" t="s">
        <v>271</v>
      </c>
      <c r="R319" s="76" t="s">
        <v>602</v>
      </c>
      <c r="S319" s="80" t="s">
        <v>1268</v>
      </c>
      <c r="T319" s="91" t="s">
        <v>1696</v>
      </c>
      <c r="U319" s="127" t="s">
        <v>2116</v>
      </c>
    </row>
    <row r="320" spans="1:21" outlineLevel="2" x14ac:dyDescent="0.35">
      <c r="A320" s="24" t="str">
        <f>IF('User guide'!$B$1="English",R320,IF('User guide'!$B$1="Swedish",Q320,IF('User guide'!$B$1="Norwegian",S320,IF('User guide'!$B$1="Finnish",T320,U320))))</f>
        <v xml:space="preserve">20004 Multiple-unit boilers and heat-exchangers </v>
      </c>
      <c r="B320" s="38" t="str">
        <f t="shared" si="11"/>
        <v/>
      </c>
      <c r="C320" s="38" t="s">
        <v>1</v>
      </c>
      <c r="D320" s="38"/>
      <c r="E320" s="38"/>
      <c r="F320" s="38"/>
      <c r="G320" s="38"/>
      <c r="H320" s="38"/>
      <c r="I320" s="38"/>
      <c r="J320" s="38"/>
      <c r="K320" s="38"/>
      <c r="L320" s="38"/>
      <c r="M320" s="38"/>
      <c r="N320" s="38"/>
      <c r="O320" s="38"/>
      <c r="Q320" s="50" t="s">
        <v>272</v>
      </c>
      <c r="R320" s="76" t="s">
        <v>603</v>
      </c>
      <c r="S320" s="80" t="s">
        <v>1269</v>
      </c>
      <c r="T320" s="91" t="s">
        <v>1697</v>
      </c>
      <c r="U320" s="127" t="s">
        <v>2117</v>
      </c>
    </row>
    <row r="321" spans="1:21" outlineLevel="2" x14ac:dyDescent="0.35">
      <c r="A321" s="24" t="str">
        <f>IF('User guide'!$B$1="English",R321,IF('User guide'!$B$1="Swedish",Q321,IF('User guide'!$B$1="Norwegian",S321,IF('User guide'!$B$1="Finnish",T321,U321))))</f>
        <v>20005 Single-residence boilers and heat-exchangers</v>
      </c>
      <c r="B321" s="38" t="str">
        <f t="shared" si="11"/>
        <v/>
      </c>
      <c r="C321" s="38" t="s">
        <v>1</v>
      </c>
      <c r="D321" s="38"/>
      <c r="E321" s="38"/>
      <c r="F321" s="38"/>
      <c r="G321" s="38"/>
      <c r="H321" s="38"/>
      <c r="I321" s="38"/>
      <c r="J321" s="38"/>
      <c r="K321" s="38"/>
      <c r="L321" s="38"/>
      <c r="M321" s="38"/>
      <c r="N321" s="38"/>
      <c r="O321" s="38"/>
      <c r="Q321" s="50" t="s">
        <v>273</v>
      </c>
      <c r="R321" s="76" t="s">
        <v>604</v>
      </c>
      <c r="S321" s="80" t="s">
        <v>1270</v>
      </c>
      <c r="T321" s="91" t="s">
        <v>1698</v>
      </c>
      <c r="U321" s="127" t="s">
        <v>2118</v>
      </c>
    </row>
    <row r="322" spans="1:21" outlineLevel="2" x14ac:dyDescent="0.35">
      <c r="A322" s="24" t="str">
        <f>IF('User guide'!$B$1="English",R322,IF('User guide'!$B$1="Swedish",Q322,IF('User guide'!$B$1="Norwegian",S322,IF('User guide'!$B$1="Finnish",T322,U322))))</f>
        <v>20006 Oil burners</v>
      </c>
      <c r="B322" s="38" t="str">
        <f t="shared" si="11"/>
        <v/>
      </c>
      <c r="C322" s="38" t="s">
        <v>1</v>
      </c>
      <c r="D322" s="38"/>
      <c r="E322" s="38"/>
      <c r="F322" s="38"/>
      <c r="G322" s="38"/>
      <c r="H322" s="38"/>
      <c r="I322" s="38"/>
      <c r="J322" s="38"/>
      <c r="K322" s="38"/>
      <c r="L322" s="38"/>
      <c r="M322" s="38"/>
      <c r="N322" s="38"/>
      <c r="O322" s="38"/>
      <c r="Q322" s="50" t="s">
        <v>274</v>
      </c>
      <c r="R322" s="76" t="s">
        <v>605</v>
      </c>
      <c r="S322" s="80" t="s">
        <v>1271</v>
      </c>
      <c r="T322" s="91" t="s">
        <v>1699</v>
      </c>
      <c r="U322" s="127" t="s">
        <v>2119</v>
      </c>
    </row>
    <row r="323" spans="1:21" outlineLevel="2" x14ac:dyDescent="0.35">
      <c r="A323" s="24" t="str">
        <f>IF('User guide'!$B$1="English",R323,IF('User guide'!$B$1="Swedish",Q323,IF('User guide'!$B$1="Norwegian",S323,IF('User guide'!$B$1="Finnish",T323,U323))))</f>
        <v>20007 Water heaters</v>
      </c>
      <c r="B323" s="38" t="str">
        <f t="shared" si="11"/>
        <v/>
      </c>
      <c r="C323" s="38" t="s">
        <v>1</v>
      </c>
      <c r="D323" s="38"/>
      <c r="E323" s="38"/>
      <c r="F323" s="38"/>
      <c r="G323" s="38"/>
      <c r="H323" s="38"/>
      <c r="I323" s="38"/>
      <c r="J323" s="38"/>
      <c r="K323" s="38"/>
      <c r="L323" s="38"/>
      <c r="M323" s="38"/>
      <c r="N323" s="38"/>
      <c r="O323" s="38"/>
      <c r="Q323" s="50" t="s">
        <v>275</v>
      </c>
      <c r="R323" s="76" t="s">
        <v>606</v>
      </c>
      <c r="S323" s="80" t="s">
        <v>1272</v>
      </c>
      <c r="T323" s="91" t="s">
        <v>1700</v>
      </c>
      <c r="U323" s="127" t="s">
        <v>2120</v>
      </c>
    </row>
    <row r="324" spans="1:21" outlineLevel="2" x14ac:dyDescent="0.35">
      <c r="A324" s="30" t="str">
        <f>IF('User guide'!$B$1="English",R324,IF('User guide'!$B$1="Swedish",Q324,IF('User guide'!$B$1="Norwegian",S324,IF('User guide'!$B$1="Finnish",T324,U324))))</f>
        <v>20008 Electric and immersion heaters, and boiler spares</v>
      </c>
      <c r="B324" s="38" t="str">
        <f t="shared" si="11"/>
        <v/>
      </c>
      <c r="C324" s="38" t="s">
        <v>1</v>
      </c>
      <c r="D324" s="38"/>
      <c r="E324" s="38"/>
      <c r="F324" s="38"/>
      <c r="G324" s="38"/>
      <c r="H324" s="38"/>
      <c r="I324" s="38"/>
      <c r="J324" s="38"/>
      <c r="K324" s="38"/>
      <c r="L324" s="38"/>
      <c r="M324" s="38"/>
      <c r="N324" s="38"/>
      <c r="O324" s="38"/>
      <c r="Q324" s="50" t="s">
        <v>276</v>
      </c>
      <c r="R324" s="76" t="s">
        <v>607</v>
      </c>
      <c r="S324" s="84" t="s">
        <v>1273</v>
      </c>
      <c r="T324" s="95" t="s">
        <v>1701</v>
      </c>
      <c r="U324" s="127" t="s">
        <v>2121</v>
      </c>
    </row>
    <row r="325" spans="1:21" outlineLevel="2" x14ac:dyDescent="0.35">
      <c r="A325" s="30" t="str">
        <f>IF('User guide'!$B$1="English",R325,IF('User guide'!$B$1="Swedish",Q325,IF('User guide'!$B$1="Norwegian",S325,IF('User guide'!$B$1="Finnish",T325,U325))))</f>
        <v xml:space="preserve">20009 Heat pumps </v>
      </c>
      <c r="B325" s="38" t="str">
        <f t="shared" si="11"/>
        <v/>
      </c>
      <c r="C325" s="38" t="s">
        <v>1</v>
      </c>
      <c r="D325" s="38"/>
      <c r="E325" s="38"/>
      <c r="F325" s="38"/>
      <c r="G325" s="38"/>
      <c r="H325" s="38"/>
      <c r="I325" s="38"/>
      <c r="J325" s="38"/>
      <c r="K325" s="38"/>
      <c r="L325" s="38"/>
      <c r="M325" s="38"/>
      <c r="N325" s="38"/>
      <c r="O325" s="38"/>
      <c r="Q325" s="50" t="s">
        <v>277</v>
      </c>
      <c r="R325" s="76" t="s">
        <v>608</v>
      </c>
      <c r="S325" s="84" t="s">
        <v>1274</v>
      </c>
      <c r="T325" s="95" t="s">
        <v>1702</v>
      </c>
      <c r="U325" s="127" t="s">
        <v>1274</v>
      </c>
    </row>
    <row r="326" spans="1:21" outlineLevel="2" x14ac:dyDescent="0.35">
      <c r="A326" s="30" t="str">
        <f>IF('User guide'!$B$1="English",R326,IF('User guide'!$B$1="Swedish",Q326,IF('User guide'!$B$1="Norwegian",S326,IF('User guide'!$B$1="Finnish",T326,U326))))</f>
        <v>20010 Solar collector systems</v>
      </c>
      <c r="B326" s="38" t="str">
        <f t="shared" si="11"/>
        <v/>
      </c>
      <c r="C326" s="38" t="s">
        <v>1</v>
      </c>
      <c r="D326" s="38" t="s">
        <v>689</v>
      </c>
      <c r="E326" s="38"/>
      <c r="F326" s="38"/>
      <c r="G326" s="38"/>
      <c r="H326" s="38"/>
      <c r="I326" s="38"/>
      <c r="J326" s="38"/>
      <c r="K326" s="38"/>
      <c r="L326" s="38"/>
      <c r="M326" s="38"/>
      <c r="N326" s="38"/>
      <c r="O326" s="38"/>
      <c r="Q326" s="50" t="s">
        <v>278</v>
      </c>
      <c r="R326" s="76" t="s">
        <v>609</v>
      </c>
      <c r="S326" s="84" t="s">
        <v>1275</v>
      </c>
      <c r="T326" s="95" t="s">
        <v>1703</v>
      </c>
      <c r="U326" s="127" t="s">
        <v>2122</v>
      </c>
    </row>
    <row r="327" spans="1:21" outlineLevel="2" x14ac:dyDescent="0.35">
      <c r="A327" s="30" t="str">
        <f>IF('User guide'!$B$1="English",R327,IF('User guide'!$B$1="Swedish",Q327,IF('User guide'!$B$1="Norwegian",S327,IF('User guide'!$B$1="Finnish",T327,U327))))</f>
        <v>20011 Radiator thermostat valves</v>
      </c>
      <c r="B327" s="38" t="str">
        <f t="shared" si="11"/>
        <v/>
      </c>
      <c r="C327" s="38"/>
      <c r="D327" s="38" t="s">
        <v>328</v>
      </c>
      <c r="E327" s="38"/>
      <c r="F327" s="38"/>
      <c r="G327" s="38"/>
      <c r="H327" s="38"/>
      <c r="I327" s="38"/>
      <c r="J327" s="38"/>
      <c r="K327" s="38"/>
      <c r="L327" s="38"/>
      <c r="M327" s="38"/>
      <c r="N327" s="38"/>
      <c r="O327" s="38"/>
      <c r="Q327" s="50" t="s">
        <v>279</v>
      </c>
      <c r="R327" s="76" t="s">
        <v>610</v>
      </c>
      <c r="S327" s="84" t="s">
        <v>279</v>
      </c>
      <c r="T327" s="95" t="s">
        <v>1704</v>
      </c>
      <c r="U327" s="127" t="s">
        <v>279</v>
      </c>
    </row>
    <row r="328" spans="1:21" outlineLevel="2" x14ac:dyDescent="0.35">
      <c r="A328" s="30" t="str">
        <f>IF('User guide'!$B$1="English",R328,IF('User guide'!$B$1="Swedish",Q328,IF('User guide'!$B$1="Norwegian",S328,IF('User guide'!$B$1="Finnish",T328,U328))))</f>
        <v>20012 Thermostatic mixing valves</v>
      </c>
      <c r="B328" s="38" t="str">
        <f t="shared" si="11"/>
        <v/>
      </c>
      <c r="C328" s="38"/>
      <c r="D328" s="38" t="s">
        <v>328</v>
      </c>
      <c r="E328" s="38"/>
      <c r="F328" s="38"/>
      <c r="G328" s="38"/>
      <c r="H328" s="38"/>
      <c r="I328" s="38"/>
      <c r="J328" s="38"/>
      <c r="K328" s="38"/>
      <c r="L328" s="38"/>
      <c r="M328" s="38"/>
      <c r="N328" s="38"/>
      <c r="O328" s="38"/>
      <c r="Q328" s="50" t="s">
        <v>280</v>
      </c>
      <c r="R328" s="76" t="s">
        <v>611</v>
      </c>
      <c r="S328" s="84" t="s">
        <v>1276</v>
      </c>
      <c r="T328" s="95" t="s">
        <v>1705</v>
      </c>
      <c r="U328" s="127" t="s">
        <v>2123</v>
      </c>
    </row>
    <row r="329" spans="1:21" outlineLevel="2" x14ac:dyDescent="0.35">
      <c r="A329" s="30" t="str">
        <f>IF('User guide'!$B$1="English",R329,IF('User guide'!$B$1="Swedish",Q329,IF('User guide'!$B$1="Norwegian",S329,IF('User guide'!$B$1="Finnish",T329,U329))))</f>
        <v xml:space="preserve">20013 Radiator and central heating fittings </v>
      </c>
      <c r="B329" s="38" t="str">
        <f t="shared" si="11"/>
        <v/>
      </c>
      <c r="C329" s="38"/>
      <c r="D329" s="38" t="s">
        <v>328</v>
      </c>
      <c r="E329" s="38"/>
      <c r="F329" s="38"/>
      <c r="G329" s="38"/>
      <c r="H329" s="38"/>
      <c r="I329" s="38"/>
      <c r="J329" s="38"/>
      <c r="K329" s="38"/>
      <c r="L329" s="38"/>
      <c r="M329" s="38"/>
      <c r="N329" s="38"/>
      <c r="O329" s="38"/>
      <c r="Q329" s="50" t="s">
        <v>772</v>
      </c>
      <c r="R329" s="76" t="s">
        <v>612</v>
      </c>
      <c r="S329" s="84" t="s">
        <v>1277</v>
      </c>
      <c r="T329" s="95" t="s">
        <v>1706</v>
      </c>
      <c r="U329" s="127" t="s">
        <v>2124</v>
      </c>
    </row>
    <row r="330" spans="1:21" outlineLevel="2" x14ac:dyDescent="0.35">
      <c r="A330" s="30" t="str">
        <f>IF('User guide'!$B$1="English",R330,IF('User guide'!$B$1="Swedish",Q330,IF('User guide'!$B$1="Norwegian",S330,IF('User guide'!$B$1="Finnish",T330,U330))))</f>
        <v>Solar cells</v>
      </c>
      <c r="B330" s="38" t="str">
        <f t="shared" si="11"/>
        <v/>
      </c>
      <c r="C330" s="38"/>
      <c r="D330" s="38" t="s">
        <v>689</v>
      </c>
      <c r="E330" s="38"/>
      <c r="F330" s="38"/>
      <c r="G330" s="38"/>
      <c r="H330" s="38"/>
      <c r="I330" s="38"/>
      <c r="J330" s="38"/>
      <c r="K330" s="38"/>
      <c r="L330" s="38"/>
      <c r="M330" s="38"/>
      <c r="N330" s="38"/>
      <c r="O330" s="38"/>
      <c r="Q330" s="50" t="s">
        <v>690</v>
      </c>
      <c r="R330" s="76" t="s">
        <v>914</v>
      </c>
      <c r="S330" s="84" t="s">
        <v>690</v>
      </c>
      <c r="T330" s="95" t="s">
        <v>1707</v>
      </c>
      <c r="U330" s="127" t="s">
        <v>690</v>
      </c>
    </row>
    <row r="331" spans="1:21" outlineLevel="1" x14ac:dyDescent="0.35">
      <c r="A331" s="40" t="str">
        <f>IF('User guide'!$B$1="English",R331,IF('User guide'!$B$1="Swedish",Q331,IF('User guide'!$B$1="Norwegian",S331,IF('User guide'!$B$1="Finnish",T331,U331))))</f>
        <v>201 Plumbing</v>
      </c>
      <c r="B331" s="41" t="str">
        <f t="shared" si="11"/>
        <v/>
      </c>
      <c r="C331" s="41"/>
      <c r="D331" s="41"/>
      <c r="E331" s="41"/>
      <c r="F331" s="41"/>
      <c r="G331" s="41"/>
      <c r="H331" s="41"/>
      <c r="I331" s="41"/>
      <c r="J331" s="41"/>
      <c r="K331" s="41"/>
      <c r="L331" s="41"/>
      <c r="M331" s="41"/>
      <c r="N331" s="41"/>
      <c r="O331" s="41"/>
      <c r="Q331" s="50" t="s">
        <v>281</v>
      </c>
      <c r="R331" s="76" t="s">
        <v>613</v>
      </c>
      <c r="S331" s="79" t="s">
        <v>1278</v>
      </c>
      <c r="T331" s="90" t="s">
        <v>1708</v>
      </c>
      <c r="U331" s="127" t="s">
        <v>281</v>
      </c>
    </row>
    <row r="332" spans="1:21" outlineLevel="2" x14ac:dyDescent="0.35">
      <c r="A332" s="24" t="str">
        <f>IF('User guide'!$B$1="English",R332,IF('User guide'!$B$1="Swedish",Q332,IF('User guide'!$B$1="Norwegian",S332,IF('User guide'!$B$1="Finnish",T332,U332))))</f>
        <v>20101 Bathtubs</v>
      </c>
      <c r="B332" s="38" t="str">
        <f t="shared" si="11"/>
        <v/>
      </c>
      <c r="C332" s="38" t="s">
        <v>1</v>
      </c>
      <c r="D332" s="38"/>
      <c r="E332" s="38"/>
      <c r="F332" s="38"/>
      <c r="G332" s="38"/>
      <c r="H332" s="38"/>
      <c r="I332" s="38"/>
      <c r="J332" s="38"/>
      <c r="K332" s="38"/>
      <c r="L332" s="38"/>
      <c r="M332" s="38"/>
      <c r="N332" s="38"/>
      <c r="O332" s="38"/>
      <c r="Q332" s="50" t="s">
        <v>282</v>
      </c>
      <c r="R332" s="76" t="s">
        <v>614</v>
      </c>
      <c r="S332" s="80" t="s">
        <v>1279</v>
      </c>
      <c r="T332" s="91" t="s">
        <v>1709</v>
      </c>
      <c r="U332" s="127" t="s">
        <v>1279</v>
      </c>
    </row>
    <row r="333" spans="1:21" outlineLevel="2" x14ac:dyDescent="0.35">
      <c r="A333" s="24" t="str">
        <f>IF('User guide'!$B$1="English",R333,IF('User guide'!$B$1="Swedish",Q333,IF('User guide'!$B$1="Norwegian",S333,IF('User guide'!$B$1="Finnish",T333,U333))))</f>
        <v xml:space="preserve">20102 Sanitary ware, washbasins </v>
      </c>
      <c r="B333" s="38" t="str">
        <f t="shared" si="11"/>
        <v/>
      </c>
      <c r="C333" s="38" t="s">
        <v>1</v>
      </c>
      <c r="D333" s="38"/>
      <c r="E333" s="38"/>
      <c r="F333" s="38"/>
      <c r="G333" s="38"/>
      <c r="H333" s="38"/>
      <c r="I333" s="38"/>
      <c r="J333" s="38"/>
      <c r="K333" s="38"/>
      <c r="L333" s="38"/>
      <c r="M333" s="38"/>
      <c r="N333" s="38"/>
      <c r="O333" s="38"/>
      <c r="Q333" s="50" t="s">
        <v>283</v>
      </c>
      <c r="R333" s="76" t="s">
        <v>615</v>
      </c>
      <c r="S333" s="80" t="s">
        <v>1280</v>
      </c>
      <c r="T333" s="91" t="s">
        <v>1710</v>
      </c>
      <c r="U333" s="127" t="s">
        <v>2125</v>
      </c>
    </row>
    <row r="334" spans="1:21" outlineLevel="2" x14ac:dyDescent="0.35">
      <c r="A334" s="24" t="str">
        <f>IF('User guide'!$B$1="English",R334,IF('User guide'!$B$1="Swedish",Q334,IF('User guide'!$B$1="Norwegian",S334,IF('User guide'!$B$1="Finnish",T334,U334))))</f>
        <v xml:space="preserve">20103 Sanitary ware, lavatory pans </v>
      </c>
      <c r="B334" s="38" t="str">
        <f t="shared" si="11"/>
        <v/>
      </c>
      <c r="C334" s="38" t="s">
        <v>1</v>
      </c>
      <c r="D334" s="38"/>
      <c r="E334" s="38"/>
      <c r="F334" s="38"/>
      <c r="G334" s="38"/>
      <c r="H334" s="38"/>
      <c r="I334" s="38"/>
      <c r="J334" s="38"/>
      <c r="K334" s="38"/>
      <c r="L334" s="38"/>
      <c r="M334" s="38"/>
      <c r="N334" s="38"/>
      <c r="O334" s="38"/>
      <c r="Q334" s="50" t="s">
        <v>284</v>
      </c>
      <c r="R334" s="76" t="s">
        <v>616</v>
      </c>
      <c r="S334" s="80" t="s">
        <v>1281</v>
      </c>
      <c r="T334" s="91" t="s">
        <v>1711</v>
      </c>
      <c r="U334" s="127" t="s">
        <v>2126</v>
      </c>
    </row>
    <row r="335" spans="1:21" outlineLevel="2" x14ac:dyDescent="0.35">
      <c r="A335" s="24" t="str">
        <f>IF('User guide'!$B$1="English",R335,IF('User guide'!$B$1="Swedish",Q335,IF('User guide'!$B$1="Norwegian",S335,IF('User guide'!$B$1="Finnish",T335,U335))))</f>
        <v xml:space="preserve">20105 Shower cubicles and partitions </v>
      </c>
      <c r="B335" s="38" t="str">
        <f t="shared" ref="B335:B348" si="12">IF(OR(ISNUMBER(SEARCH("x",F335)),ISNUMBER(SEARCH("x",G335)),ISNUMBER(SEARCH("x",H335)),ISNUMBER(SEARCH("x",I335)),ISNUMBER(SEARCH("x",K335))),"X","")</f>
        <v>X</v>
      </c>
      <c r="C335" s="38" t="s">
        <v>1</v>
      </c>
      <c r="D335" s="38"/>
      <c r="E335" s="38"/>
      <c r="F335" s="38"/>
      <c r="G335" s="38"/>
      <c r="H335" s="38"/>
      <c r="I335" s="38" t="s">
        <v>1</v>
      </c>
      <c r="J335" s="38"/>
      <c r="K335" s="38"/>
      <c r="L335" s="38"/>
      <c r="M335" s="38"/>
      <c r="N335" s="38"/>
      <c r="O335" s="38"/>
      <c r="Q335" s="50" t="s">
        <v>667</v>
      </c>
      <c r="R335" s="76" t="s">
        <v>617</v>
      </c>
      <c r="S335" s="80" t="s">
        <v>1282</v>
      </c>
      <c r="T335" s="91" t="s">
        <v>1712</v>
      </c>
      <c r="U335" s="127" t="s">
        <v>2127</v>
      </c>
    </row>
    <row r="336" spans="1:21" s="3" customFormat="1" outlineLevel="2" x14ac:dyDescent="0.35">
      <c r="A336" s="24" t="str">
        <f>IF('User guide'!$B$1="English",R336,IF('User guide'!$B$1="Swedish",Q336,IF('User guide'!$B$1="Norwegian",S336,IF('User guide'!$B$1="Finnish",T336,U336))))</f>
        <v xml:space="preserve">20106 Kitchen sink and draining boards </v>
      </c>
      <c r="B336" s="38" t="str">
        <f t="shared" si="12"/>
        <v>X</v>
      </c>
      <c r="C336" s="38" t="s">
        <v>1</v>
      </c>
      <c r="D336" s="38"/>
      <c r="E336" s="38"/>
      <c r="F336" s="38"/>
      <c r="G336" s="38"/>
      <c r="H336" s="38"/>
      <c r="I336" s="38" t="s">
        <v>1</v>
      </c>
      <c r="J336" s="38"/>
      <c r="K336" s="38"/>
      <c r="L336" s="38"/>
      <c r="M336" s="38"/>
      <c r="N336" s="38"/>
      <c r="O336" s="38"/>
      <c r="Q336" s="50" t="s">
        <v>285</v>
      </c>
      <c r="R336" s="76" t="s">
        <v>2312</v>
      </c>
      <c r="S336" s="80" t="s">
        <v>2311</v>
      </c>
      <c r="T336" s="91" t="s">
        <v>1713</v>
      </c>
      <c r="U336" s="127" t="s">
        <v>2128</v>
      </c>
    </row>
    <row r="337" spans="1:21" outlineLevel="2" x14ac:dyDescent="0.35">
      <c r="A337" s="24" t="str">
        <f>IF('User guide'!$B$1="English",R337,IF('User guide'!$B$1="Swedish",Q337,IF('User guide'!$B$1="Norwegian",S337,IF('User guide'!$B$1="Finnish",T337,U337))))</f>
        <v xml:space="preserve">20107 Plumbing fittings </v>
      </c>
      <c r="B337" s="38" t="str">
        <f t="shared" si="12"/>
        <v/>
      </c>
      <c r="C337" s="38" t="s">
        <v>1</v>
      </c>
      <c r="D337" s="38" t="s">
        <v>2205</v>
      </c>
      <c r="E337" s="38"/>
      <c r="F337" s="38"/>
      <c r="G337" s="38"/>
      <c r="H337" s="38"/>
      <c r="I337" s="38"/>
      <c r="J337" s="38"/>
      <c r="K337" s="38"/>
      <c r="L337" s="38"/>
      <c r="M337" s="38"/>
      <c r="N337" s="38"/>
      <c r="O337" s="38"/>
      <c r="Q337" s="50" t="s">
        <v>286</v>
      </c>
      <c r="R337" s="76" t="s">
        <v>619</v>
      </c>
      <c r="S337" s="80" t="s">
        <v>1283</v>
      </c>
      <c r="T337" s="91" t="s">
        <v>1714</v>
      </c>
      <c r="U337" s="127" t="s">
        <v>286</v>
      </c>
    </row>
    <row r="338" spans="1:21" outlineLevel="1" x14ac:dyDescent="0.35">
      <c r="A338" s="40" t="str">
        <f>IF('User guide'!$B$1="English",R338,IF('User guide'!$B$1="Swedish",Q338,IF('User guide'!$B$1="Norwegian",S338,IF('User guide'!$B$1="Finnish",T338,U338))))</f>
        <v>202 Groundworks</v>
      </c>
      <c r="B338" s="41" t="str">
        <f t="shared" si="12"/>
        <v/>
      </c>
      <c r="C338" s="41"/>
      <c r="D338" s="41"/>
      <c r="E338" s="41"/>
      <c r="F338" s="41"/>
      <c r="G338" s="41"/>
      <c r="H338" s="41"/>
      <c r="I338" s="41"/>
      <c r="J338" s="41"/>
      <c r="K338" s="41"/>
      <c r="L338" s="41"/>
      <c r="M338" s="41"/>
      <c r="N338" s="41"/>
      <c r="O338" s="41"/>
      <c r="Q338" s="50" t="s">
        <v>287</v>
      </c>
      <c r="R338" s="76" t="s">
        <v>620</v>
      </c>
      <c r="S338" s="79" t="s">
        <v>1284</v>
      </c>
      <c r="T338" s="90" t="s">
        <v>1715</v>
      </c>
      <c r="U338" s="127" t="s">
        <v>2129</v>
      </c>
    </row>
    <row r="339" spans="1:21" outlineLevel="2" x14ac:dyDescent="0.35">
      <c r="A339" s="24" t="str">
        <f>IF('User guide'!$B$1="English",R339,IF('User guide'!$B$1="Swedish",Q339,IF('User guide'!$B$1="Norwegian",S339,IF('User guide'!$B$1="Finnish",T339,U339))))</f>
        <v>20201 Buried drains</v>
      </c>
      <c r="B339" s="38" t="str">
        <f t="shared" si="12"/>
        <v/>
      </c>
      <c r="C339" s="38"/>
      <c r="D339" s="38" t="s">
        <v>328</v>
      </c>
      <c r="E339" s="38"/>
      <c r="F339" s="38"/>
      <c r="G339" s="38"/>
      <c r="H339" s="38"/>
      <c r="I339" s="38"/>
      <c r="J339" s="38"/>
      <c r="K339" s="38"/>
      <c r="L339" s="38"/>
      <c r="M339" s="38"/>
      <c r="N339" s="38"/>
      <c r="O339" s="38"/>
      <c r="Q339" s="50" t="s">
        <v>2273</v>
      </c>
      <c r="R339" s="76" t="s">
        <v>621</v>
      </c>
      <c r="S339" s="80" t="s">
        <v>1285</v>
      </c>
      <c r="T339" s="91" t="s">
        <v>1716</v>
      </c>
      <c r="U339" s="127" t="s">
        <v>2130</v>
      </c>
    </row>
    <row r="340" spans="1:21" ht="29" outlineLevel="2" x14ac:dyDescent="0.35">
      <c r="A340" s="24" t="str">
        <f>IF('User guide'!$B$1="English",R340,IF('User guide'!$B$1="Swedish",Q340,IF('User guide'!$B$1="Norwegian",S340,IF('User guide'!$B$1="Finnish",T340,U340))))</f>
        <v>20202 Pressure discharge pipes</v>
      </c>
      <c r="B340" s="38" t="str">
        <f t="shared" si="12"/>
        <v/>
      </c>
      <c r="C340" s="38" t="s">
        <v>1</v>
      </c>
      <c r="D340" s="38" t="s">
        <v>686</v>
      </c>
      <c r="E340" s="38"/>
      <c r="F340" s="38"/>
      <c r="G340" s="38"/>
      <c r="H340" s="38"/>
      <c r="I340" s="38"/>
      <c r="J340" s="38"/>
      <c r="K340" s="38"/>
      <c r="L340" s="38"/>
      <c r="M340" s="38"/>
      <c r="N340" s="38"/>
      <c r="O340" s="38"/>
      <c r="Q340" s="50" t="s">
        <v>288</v>
      </c>
      <c r="R340" s="76" t="s">
        <v>622</v>
      </c>
      <c r="S340" s="80" t="s">
        <v>1286</v>
      </c>
      <c r="T340" s="91" t="s">
        <v>1717</v>
      </c>
      <c r="U340" s="127" t="s">
        <v>2131</v>
      </c>
    </row>
    <row r="341" spans="1:21" outlineLevel="2" x14ac:dyDescent="0.35">
      <c r="A341" s="24" t="str">
        <f>IF('User guide'!$B$1="English",R341,IF('User guide'!$B$1="Swedish",Q341,IF('User guide'!$B$1="Norwegian",S341,IF('User guide'!$B$1="Finnish",T341,U341))))</f>
        <v>20203 Water supply and sewerage fittings</v>
      </c>
      <c r="B341" s="38" t="str">
        <f t="shared" si="12"/>
        <v/>
      </c>
      <c r="C341" s="38"/>
      <c r="D341" s="38" t="s">
        <v>328</v>
      </c>
      <c r="E341" s="38"/>
      <c r="F341" s="38"/>
      <c r="G341" s="38"/>
      <c r="H341" s="38"/>
      <c r="I341" s="38"/>
      <c r="J341" s="38"/>
      <c r="K341" s="38"/>
      <c r="L341" s="38"/>
      <c r="M341" s="38"/>
      <c r="N341" s="38"/>
      <c r="O341" s="38"/>
      <c r="Q341" s="50" t="s">
        <v>289</v>
      </c>
      <c r="R341" s="76" t="s">
        <v>623</v>
      </c>
      <c r="S341" s="80" t="s">
        <v>289</v>
      </c>
      <c r="T341" s="91" t="s">
        <v>1718</v>
      </c>
      <c r="U341" s="127" t="s">
        <v>2132</v>
      </c>
    </row>
    <row r="342" spans="1:21" outlineLevel="2" x14ac:dyDescent="0.35">
      <c r="A342" s="24" t="str">
        <f>IF('User guide'!$B$1="English",R342,IF('User guide'!$B$1="Swedish",Q342,IF('User guide'!$B$1="Norwegian",S342,IF('User guide'!$B$1="Finnish",T342,U342))))</f>
        <v>20204 Nodular iron pipes</v>
      </c>
      <c r="B342" s="38" t="str">
        <f t="shared" si="12"/>
        <v/>
      </c>
      <c r="C342" s="38"/>
      <c r="D342" s="38" t="s">
        <v>328</v>
      </c>
      <c r="E342" s="38"/>
      <c r="F342" s="38"/>
      <c r="G342" s="38"/>
      <c r="H342" s="38"/>
      <c r="I342" s="38"/>
      <c r="J342" s="38"/>
      <c r="K342" s="38"/>
      <c r="L342" s="38"/>
      <c r="M342" s="38"/>
      <c r="N342" s="38"/>
      <c r="O342" s="38"/>
      <c r="Q342" s="50" t="s">
        <v>290</v>
      </c>
      <c r="R342" s="76" t="s">
        <v>624</v>
      </c>
      <c r="S342" s="80" t="s">
        <v>1287</v>
      </c>
      <c r="T342" s="91" t="s">
        <v>1719</v>
      </c>
      <c r="U342" s="127" t="s">
        <v>2133</v>
      </c>
    </row>
    <row r="343" spans="1:21" outlineLevel="2" x14ac:dyDescent="0.35">
      <c r="A343" s="24" t="str">
        <f>IF('User guide'!$B$1="English",R343,IF('User guide'!$B$1="Swedish",Q343,IF('User guide'!$B$1="Norwegian",S343,IF('User guide'!$B$1="Finnish",T343,U343))))</f>
        <v>20205 Wells</v>
      </c>
      <c r="B343" s="38" t="str">
        <f t="shared" si="12"/>
        <v/>
      </c>
      <c r="C343" s="38"/>
      <c r="D343" s="38" t="s">
        <v>328</v>
      </c>
      <c r="E343" s="38"/>
      <c r="F343" s="38"/>
      <c r="G343" s="38"/>
      <c r="H343" s="38"/>
      <c r="I343" s="38"/>
      <c r="J343" s="38"/>
      <c r="K343" s="38"/>
      <c r="L343" s="38"/>
      <c r="M343" s="38"/>
      <c r="N343" s="38"/>
      <c r="O343" s="38"/>
      <c r="Q343" s="50" t="s">
        <v>291</v>
      </c>
      <c r="R343" s="76" t="s">
        <v>625</v>
      </c>
      <c r="S343" s="80" t="s">
        <v>1288</v>
      </c>
      <c r="T343" s="91" t="s">
        <v>1720</v>
      </c>
      <c r="U343" s="127" t="s">
        <v>2134</v>
      </c>
    </row>
    <row r="344" spans="1:21" outlineLevel="2" x14ac:dyDescent="0.35">
      <c r="A344" s="30" t="str">
        <f>IF('User guide'!$B$1="English",R344,IF('User guide'!$B$1="Swedish",Q344,IF('User guide'!$B$1="Norwegian",S344,IF('User guide'!$B$1="Finnish",T344,U344))))</f>
        <v>20206 Road products e.g. manhole covers</v>
      </c>
      <c r="B344" s="38" t="str">
        <f t="shared" si="12"/>
        <v/>
      </c>
      <c r="C344" s="38"/>
      <c r="D344" s="38" t="s">
        <v>328</v>
      </c>
      <c r="E344" s="38"/>
      <c r="F344" s="38"/>
      <c r="G344" s="38"/>
      <c r="H344" s="38"/>
      <c r="I344" s="38"/>
      <c r="J344" s="38"/>
      <c r="K344" s="38"/>
      <c r="L344" s="38"/>
      <c r="M344" s="38"/>
      <c r="N344" s="38"/>
      <c r="O344" s="38"/>
      <c r="Q344" s="50" t="s">
        <v>292</v>
      </c>
      <c r="R344" s="76" t="s">
        <v>626</v>
      </c>
      <c r="S344" s="84" t="s">
        <v>1289</v>
      </c>
      <c r="T344" s="95" t="s">
        <v>1721</v>
      </c>
      <c r="U344" s="127" t="s">
        <v>2135</v>
      </c>
    </row>
    <row r="345" spans="1:21" outlineLevel="2" x14ac:dyDescent="0.35">
      <c r="A345" s="30" t="str">
        <f>IF('User guide'!$B$1="English",R345,IF('User guide'!$B$1="Swedish",Q345,IF('User guide'!$B$1="Norwegian",S345,IF('User guide'!$B$1="Finnish",T345,U345))))</f>
        <v>20207 Surface water</v>
      </c>
      <c r="B345" s="38" t="str">
        <f t="shared" si="12"/>
        <v/>
      </c>
      <c r="C345" s="38" t="s">
        <v>1</v>
      </c>
      <c r="D345" s="38" t="s">
        <v>698</v>
      </c>
      <c r="E345" s="38"/>
      <c r="F345" s="38"/>
      <c r="G345" s="38"/>
      <c r="H345" s="38"/>
      <c r="I345" s="38"/>
      <c r="J345" s="38"/>
      <c r="K345" s="38"/>
      <c r="L345" s="38"/>
      <c r="M345" s="38"/>
      <c r="N345" s="38"/>
      <c r="O345" s="38"/>
      <c r="Q345" s="50" t="s">
        <v>293</v>
      </c>
      <c r="R345" s="76" t="s">
        <v>627</v>
      </c>
      <c r="S345" s="84" t="s">
        <v>1290</v>
      </c>
      <c r="T345" s="95" t="s">
        <v>1722</v>
      </c>
      <c r="U345" s="127" t="s">
        <v>2136</v>
      </c>
    </row>
    <row r="346" spans="1:21" outlineLevel="2" x14ac:dyDescent="0.35">
      <c r="A346" s="30" t="str">
        <f>IF('User guide'!$B$1="English",R346,IF('User guide'!$B$1="Swedish",Q346,IF('User guide'!$B$1="Norwegian",S346,IF('User guide'!$B$1="Finnish",T346,U346))))</f>
        <v>20208 Drainage</v>
      </c>
      <c r="B346" s="38" t="str">
        <f>IF(OR(ISNUMBER(SEARCH("x",F346)),ISNUMBER(SEARCH("x",G346)),ISNUMBER(SEARCH("x",H346)),ISNUMBER(SEARCH("x",I346)),ISNUMBER(SEARCH("x",K346))),"X","")</f>
        <v/>
      </c>
      <c r="C346" s="38" t="s">
        <v>1</v>
      </c>
      <c r="D346" s="38"/>
      <c r="E346" s="38"/>
      <c r="F346" s="38"/>
      <c r="G346" s="38"/>
      <c r="H346" s="38"/>
      <c r="I346" s="38"/>
      <c r="J346" s="38"/>
      <c r="K346" s="38"/>
      <c r="L346" s="38"/>
      <c r="M346" s="38"/>
      <c r="N346" s="38"/>
      <c r="O346" s="38"/>
      <c r="Q346" s="50" t="s">
        <v>786</v>
      </c>
      <c r="R346" s="76" t="s">
        <v>628</v>
      </c>
      <c r="S346" s="84" t="s">
        <v>1291</v>
      </c>
      <c r="T346" s="95" t="s">
        <v>1723</v>
      </c>
      <c r="U346" s="127" t="s">
        <v>2137</v>
      </c>
    </row>
    <row r="347" spans="1:21" outlineLevel="2" x14ac:dyDescent="0.35">
      <c r="A347" s="30" t="str">
        <f>IF('User guide'!$B$1="English",R347,IF('User guide'!$B$1="Swedish",Q347,IF('User guide'!$B$1="Norwegian",S347,IF('User guide'!$B$1="Finnish",T347,U347))))</f>
        <v>20209 Water supply and sewerage connections</v>
      </c>
      <c r="B347" s="38" t="str">
        <f t="shared" si="12"/>
        <v/>
      </c>
      <c r="C347" s="38"/>
      <c r="D347" s="38" t="s">
        <v>328</v>
      </c>
      <c r="E347" s="38"/>
      <c r="F347" s="38"/>
      <c r="G347" s="38"/>
      <c r="H347" s="38"/>
      <c r="I347" s="38"/>
      <c r="J347" s="38"/>
      <c r="K347" s="38"/>
      <c r="L347" s="38"/>
      <c r="M347" s="38"/>
      <c r="N347" s="38"/>
      <c r="O347" s="38"/>
      <c r="Q347" s="50" t="s">
        <v>294</v>
      </c>
      <c r="R347" s="76" t="s">
        <v>629</v>
      </c>
      <c r="S347" s="84" t="s">
        <v>1292</v>
      </c>
      <c r="T347" s="95" t="s">
        <v>1724</v>
      </c>
      <c r="U347" s="127" t="s">
        <v>2138</v>
      </c>
    </row>
    <row r="348" spans="1:21" outlineLevel="2" x14ac:dyDescent="0.35">
      <c r="A348" s="30" t="str">
        <f>IF('User guide'!$B$1="English",R348,IF('User guide'!$B$1="Swedish",Q348,IF('User guide'!$B$1="Norwegian",S348,IF('User guide'!$B$1="Finnish",T348,U348))))</f>
        <v xml:space="preserve">20210 Repairs and initial drilling </v>
      </c>
      <c r="B348" s="38" t="str">
        <f t="shared" si="12"/>
        <v/>
      </c>
      <c r="C348" s="38"/>
      <c r="D348" s="38" t="s">
        <v>328</v>
      </c>
      <c r="E348" s="38"/>
      <c r="F348" s="38"/>
      <c r="G348" s="38"/>
      <c r="H348" s="38"/>
      <c r="I348" s="38"/>
      <c r="J348" s="38"/>
      <c r="K348" s="38"/>
      <c r="L348" s="38"/>
      <c r="M348" s="38"/>
      <c r="N348" s="38"/>
      <c r="O348" s="38"/>
      <c r="Q348" s="50" t="s">
        <v>295</v>
      </c>
      <c r="R348" s="76" t="s">
        <v>630</v>
      </c>
      <c r="S348" s="84" t="s">
        <v>1293</v>
      </c>
      <c r="T348" s="95" t="s">
        <v>1725</v>
      </c>
      <c r="U348" s="127" t="s">
        <v>2139</v>
      </c>
    </row>
    <row r="349" spans="1:21" ht="29" outlineLevel="2" x14ac:dyDescent="0.35">
      <c r="A349" s="30" t="str">
        <f>IF('User guide'!$B$1="English",R349,IF('User guide'!$B$1="Swedish",Q349,IF('User guide'!$B$1="Norwegian",S349,IF('User guide'!$B$1="Finnish",T349,U349))))</f>
        <v>20211 Geotextiles and groundwork products</v>
      </c>
      <c r="B349" s="38" t="s">
        <v>332</v>
      </c>
      <c r="C349" s="38" t="s">
        <v>1</v>
      </c>
      <c r="D349" s="38" t="s">
        <v>964</v>
      </c>
      <c r="E349" s="38"/>
      <c r="F349" s="38"/>
      <c r="G349" s="38"/>
      <c r="H349" s="38" t="s">
        <v>332</v>
      </c>
      <c r="I349" s="38"/>
      <c r="J349" s="38"/>
      <c r="K349" s="38"/>
      <c r="L349" s="38"/>
      <c r="M349" s="38"/>
      <c r="N349" s="38"/>
      <c r="O349" s="38"/>
      <c r="Q349" s="50" t="s">
        <v>296</v>
      </c>
      <c r="R349" s="76" t="s">
        <v>631</v>
      </c>
      <c r="S349" s="84" t="s">
        <v>1294</v>
      </c>
      <c r="T349" s="95" t="s">
        <v>1726</v>
      </c>
      <c r="U349" s="127" t="s">
        <v>2140</v>
      </c>
    </row>
    <row r="350" spans="1:21" outlineLevel="2" x14ac:dyDescent="0.35">
      <c r="A350" s="30" t="str">
        <f>IF('User guide'!$B$1="English",R350,IF('User guide'!$B$1="Swedish",Q350,IF('User guide'!$B$1="Norwegian",S350,IF('User guide'!$B$1="Finnish",T350,U350))))</f>
        <v xml:space="preserve">20212 Ground and damp insulation </v>
      </c>
      <c r="B350" s="38" t="str">
        <f t="shared" ref="B350:B386" si="13">IF(OR(ISNUMBER(SEARCH("x",F350)),ISNUMBER(SEARCH("x",G350)),ISNUMBER(SEARCH("x",H350)),ISNUMBER(SEARCH("x",I350)),ISNUMBER(SEARCH("x",K350))),"X","")</f>
        <v>X</v>
      </c>
      <c r="C350" s="38" t="s">
        <v>1</v>
      </c>
      <c r="D350" s="38"/>
      <c r="E350" s="38"/>
      <c r="F350" s="38"/>
      <c r="G350" s="38"/>
      <c r="H350" s="38" t="s">
        <v>1</v>
      </c>
      <c r="I350" s="38"/>
      <c r="J350" s="38"/>
      <c r="K350" s="38"/>
      <c r="L350" s="38"/>
      <c r="M350" s="38"/>
      <c r="N350" s="38"/>
      <c r="O350" s="38"/>
      <c r="Q350" s="50" t="s">
        <v>297</v>
      </c>
      <c r="R350" s="76" t="s">
        <v>632</v>
      </c>
      <c r="S350" s="84" t="s">
        <v>1295</v>
      </c>
      <c r="T350" s="95" t="s">
        <v>1727</v>
      </c>
      <c r="U350" s="127" t="s">
        <v>2141</v>
      </c>
    </row>
    <row r="351" spans="1:21" outlineLevel="2" x14ac:dyDescent="0.35">
      <c r="A351" s="30" t="str">
        <f>IF('User guide'!$B$1="English",R351,IF('User guide'!$B$1="Swedish",Q351,IF('User guide'!$B$1="Norwegian",S351,IF('User guide'!$B$1="Finnish",T351,U351))))</f>
        <v xml:space="preserve">20213 Tanks, traps and separators </v>
      </c>
      <c r="B351" s="38" t="str">
        <f t="shared" si="13"/>
        <v/>
      </c>
      <c r="C351" s="38" t="s">
        <v>687</v>
      </c>
      <c r="D351" s="38"/>
      <c r="E351" s="38"/>
      <c r="F351" s="38"/>
      <c r="G351" s="38"/>
      <c r="H351" s="38"/>
      <c r="I351" s="38"/>
      <c r="J351" s="38"/>
      <c r="K351" s="38"/>
      <c r="L351" s="38"/>
      <c r="M351" s="38"/>
      <c r="N351" s="38"/>
      <c r="O351" s="38"/>
      <c r="Q351" s="50" t="s">
        <v>298</v>
      </c>
      <c r="R351" s="76" t="s">
        <v>633</v>
      </c>
      <c r="S351" s="84" t="s">
        <v>1296</v>
      </c>
      <c r="T351" s="95" t="s">
        <v>1728</v>
      </c>
      <c r="U351" s="127" t="s">
        <v>2142</v>
      </c>
    </row>
    <row r="352" spans="1:21" outlineLevel="1" x14ac:dyDescent="0.35">
      <c r="A352" s="40" t="str">
        <f>IF('User guide'!$B$1="English",R352,IF('User guide'!$B$1="Swedish",Q352,IF('User guide'!$B$1="Norwegian",S352,IF('User guide'!$B$1="Finnish",T352,U352))))</f>
        <v xml:space="preserve">203 Hoses and hose fittings </v>
      </c>
      <c r="B352" s="41" t="str">
        <f t="shared" si="13"/>
        <v/>
      </c>
      <c r="C352" s="41" t="s">
        <v>1</v>
      </c>
      <c r="D352" s="41"/>
      <c r="E352" s="41"/>
      <c r="F352" s="41"/>
      <c r="G352" s="41"/>
      <c r="H352" s="41"/>
      <c r="I352" s="41"/>
      <c r="J352" s="41"/>
      <c r="K352" s="41"/>
      <c r="L352" s="41"/>
      <c r="M352" s="41"/>
      <c r="N352" s="41"/>
      <c r="O352" s="41"/>
      <c r="Q352" s="50" t="s">
        <v>299</v>
      </c>
      <c r="R352" s="76" t="s">
        <v>634</v>
      </c>
      <c r="S352" s="79" t="s">
        <v>1297</v>
      </c>
      <c r="T352" s="90" t="s">
        <v>1729</v>
      </c>
      <c r="U352" s="127" t="s">
        <v>2143</v>
      </c>
    </row>
    <row r="353" spans="1:21" outlineLevel="1" x14ac:dyDescent="0.35">
      <c r="A353" s="48" t="str">
        <f>IF('User guide'!$B$1="English",R353,IF('User guide'!$B$1="Swedish",Q353,IF('User guide'!$B$1="Norwegian",S353,IF('User guide'!$B$1="Finnish",T353,U353))))</f>
        <v>204 Steel piping</v>
      </c>
      <c r="B353" s="41" t="str">
        <f t="shared" si="13"/>
        <v/>
      </c>
      <c r="C353" s="41" t="s">
        <v>1</v>
      </c>
      <c r="D353" s="41"/>
      <c r="E353" s="41"/>
      <c r="F353" s="41"/>
      <c r="G353" s="41"/>
      <c r="H353" s="41"/>
      <c r="I353" s="41"/>
      <c r="J353" s="41"/>
      <c r="K353" s="41"/>
      <c r="L353" s="41"/>
      <c r="M353" s="41"/>
      <c r="N353" s="41"/>
      <c r="O353" s="41"/>
      <c r="Q353" s="50" t="s">
        <v>300</v>
      </c>
      <c r="R353" s="76" t="s">
        <v>635</v>
      </c>
      <c r="S353" s="84" t="s">
        <v>1298</v>
      </c>
      <c r="T353" s="95" t="s">
        <v>1730</v>
      </c>
      <c r="U353" s="127" t="s">
        <v>1298</v>
      </c>
    </row>
    <row r="354" spans="1:21" outlineLevel="1" x14ac:dyDescent="0.35">
      <c r="A354" s="48" t="str">
        <f>IF('User guide'!$B$1="English",R354,IF('User guide'!$B$1="Swedish",Q354,IF('User guide'!$B$1="Norwegian",S354,IF('User guide'!$B$1="Finnish",T354,U354))))</f>
        <v>205 Installation systems</v>
      </c>
      <c r="B354" s="41" t="str">
        <f t="shared" si="13"/>
        <v/>
      </c>
      <c r="C354" s="41"/>
      <c r="D354" s="41"/>
      <c r="E354" s="41"/>
      <c r="F354" s="41"/>
      <c r="G354" s="41"/>
      <c r="H354" s="41"/>
      <c r="I354" s="41"/>
      <c r="J354" s="41"/>
      <c r="K354" s="41"/>
      <c r="L354" s="41"/>
      <c r="M354" s="41"/>
      <c r="N354" s="41"/>
      <c r="O354" s="41"/>
      <c r="Q354" s="50" t="s">
        <v>301</v>
      </c>
      <c r="R354" s="76" t="s">
        <v>636</v>
      </c>
      <c r="S354" s="84" t="s">
        <v>1299</v>
      </c>
      <c r="T354" s="95" t="s">
        <v>1731</v>
      </c>
      <c r="U354" s="127" t="s">
        <v>301</v>
      </c>
    </row>
    <row r="355" spans="1:21" outlineLevel="2" x14ac:dyDescent="0.35">
      <c r="A355" s="30" t="str">
        <f>IF('User guide'!$B$1="English",R355,IF('User guide'!$B$1="Swedish",Q355,IF('User guide'!$B$1="Norwegian",S355,IF('User guide'!$B$1="Finnish",T355,U355))))</f>
        <v xml:space="preserve">20501 Copper piping </v>
      </c>
      <c r="B355" s="38" t="str">
        <f t="shared" si="13"/>
        <v/>
      </c>
      <c r="C355" s="38" t="s">
        <v>1</v>
      </c>
      <c r="D355" s="38"/>
      <c r="E355" s="38"/>
      <c r="F355" s="38"/>
      <c r="G355" s="38"/>
      <c r="H355" s="38"/>
      <c r="I355" s="38"/>
      <c r="J355" s="38"/>
      <c r="K355" s="38"/>
      <c r="L355" s="38" t="s">
        <v>1</v>
      </c>
      <c r="M355" s="38"/>
      <c r="N355" s="38"/>
      <c r="O355" s="38"/>
      <c r="Q355" s="50" t="s">
        <v>302</v>
      </c>
      <c r="R355" s="76" t="s">
        <v>637</v>
      </c>
      <c r="S355" s="84" t="s">
        <v>1300</v>
      </c>
      <c r="T355" s="95" t="s">
        <v>1732</v>
      </c>
      <c r="U355" s="127" t="s">
        <v>1300</v>
      </c>
    </row>
    <row r="356" spans="1:21" outlineLevel="2" x14ac:dyDescent="0.35">
      <c r="A356" s="30" t="str">
        <f>IF('User guide'!$B$1="English",R356,IF('User guide'!$B$1="Swedish",Q356,IF('User guide'!$B$1="Norwegian",S356,IF('User guide'!$B$1="Finnish",T356,U356))))</f>
        <v xml:space="preserve">20502 Capillary and copper tubing components </v>
      </c>
      <c r="B356" s="38" t="str">
        <f t="shared" si="13"/>
        <v/>
      </c>
      <c r="C356" s="38" t="s">
        <v>1</v>
      </c>
      <c r="D356" s="38"/>
      <c r="E356" s="38"/>
      <c r="F356" s="38"/>
      <c r="G356" s="38"/>
      <c r="H356" s="38"/>
      <c r="I356" s="38"/>
      <c r="J356" s="38"/>
      <c r="K356" s="38"/>
      <c r="L356" s="38" t="s">
        <v>1</v>
      </c>
      <c r="M356" s="38"/>
      <c r="N356" s="38"/>
      <c r="O356" s="38"/>
      <c r="Q356" s="50" t="s">
        <v>303</v>
      </c>
      <c r="R356" s="76" t="s">
        <v>638</v>
      </c>
      <c r="S356" s="84" t="s">
        <v>1301</v>
      </c>
      <c r="T356" s="95" t="s">
        <v>1733</v>
      </c>
      <c r="U356" s="127" t="s">
        <v>2144</v>
      </c>
    </row>
    <row r="357" spans="1:21" outlineLevel="2" x14ac:dyDescent="0.35">
      <c r="A357" s="30" t="str">
        <f>IF('User guide'!$B$1="English",R357,IF('User guide'!$B$1="Swedish",Q357,IF('User guide'!$B$1="Norwegian",S357,IF('User guide'!$B$1="Finnish",T357,U357))))</f>
        <v xml:space="preserve">20503 Metal pipe couplings </v>
      </c>
      <c r="B357" s="38" t="str">
        <f t="shared" si="13"/>
        <v/>
      </c>
      <c r="C357" s="38" t="s">
        <v>1</v>
      </c>
      <c r="D357" s="38"/>
      <c r="E357" s="38"/>
      <c r="F357" s="38"/>
      <c r="G357" s="38"/>
      <c r="H357" s="38"/>
      <c r="I357" s="38"/>
      <c r="J357" s="38"/>
      <c r="K357" s="38"/>
      <c r="L357" s="38"/>
      <c r="M357" s="38"/>
      <c r="N357" s="38"/>
      <c r="O357" s="38"/>
      <c r="Q357" s="50" t="s">
        <v>304</v>
      </c>
      <c r="R357" s="76" t="s">
        <v>639</v>
      </c>
      <c r="S357" s="84" t="s">
        <v>1302</v>
      </c>
      <c r="T357" s="95" t="s">
        <v>1734</v>
      </c>
      <c r="U357" s="127" t="s">
        <v>2145</v>
      </c>
    </row>
    <row r="358" spans="1:21" outlineLevel="2" x14ac:dyDescent="0.35">
      <c r="A358" s="30" t="str">
        <f>IF('User guide'!$B$1="English",R358,IF('User guide'!$B$1="Swedish",Q358,IF('User guide'!$B$1="Norwegian",S358,IF('User guide'!$B$1="Finnish",T358,U358))))</f>
        <v>20504 Press fittings systems</v>
      </c>
      <c r="B358" s="38" t="str">
        <f t="shared" si="13"/>
        <v/>
      </c>
      <c r="C358" s="38" t="s">
        <v>1</v>
      </c>
      <c r="D358" s="38"/>
      <c r="E358" s="38"/>
      <c r="F358" s="38"/>
      <c r="G358" s="38"/>
      <c r="H358" s="38"/>
      <c r="I358" s="38"/>
      <c r="J358" s="38"/>
      <c r="K358" s="38"/>
      <c r="L358" s="38"/>
      <c r="M358" s="38"/>
      <c r="N358" s="38"/>
      <c r="O358" s="38"/>
      <c r="Q358" s="50" t="s">
        <v>305</v>
      </c>
      <c r="R358" s="76" t="s">
        <v>640</v>
      </c>
      <c r="S358" s="84" t="s">
        <v>1303</v>
      </c>
      <c r="T358" s="95" t="s">
        <v>1735</v>
      </c>
      <c r="U358" s="127" t="s">
        <v>2146</v>
      </c>
    </row>
    <row r="359" spans="1:21" outlineLevel="2" x14ac:dyDescent="0.35">
      <c r="A359" s="30" t="str">
        <f>IF('User guide'!$B$1="English",R359,IF('User guide'!$B$1="Swedish",Q359,IF('User guide'!$B$1="Norwegian",S359,IF('User guide'!$B$1="Finnish",T359,U359))))</f>
        <v>20505 Tap water tubes</v>
      </c>
      <c r="B359" s="38" t="str">
        <f t="shared" si="13"/>
        <v/>
      </c>
      <c r="C359" s="38" t="s">
        <v>1</v>
      </c>
      <c r="D359" s="38" t="s">
        <v>691</v>
      </c>
      <c r="E359" s="38"/>
      <c r="F359" s="38"/>
      <c r="G359" s="38"/>
      <c r="H359" s="38"/>
      <c r="I359" s="38"/>
      <c r="J359" s="38"/>
      <c r="K359" s="38"/>
      <c r="L359" s="38" t="s">
        <v>688</v>
      </c>
      <c r="M359" s="38"/>
      <c r="N359" s="38"/>
      <c r="O359" s="38"/>
      <c r="Q359" s="50" t="s">
        <v>2359</v>
      </c>
      <c r="R359" s="76" t="s">
        <v>2360</v>
      </c>
      <c r="S359" s="84" t="s">
        <v>2361</v>
      </c>
      <c r="T359" s="95" t="s">
        <v>2362</v>
      </c>
      <c r="U359" s="127" t="s">
        <v>2363</v>
      </c>
    </row>
    <row r="360" spans="1:21" outlineLevel="2" x14ac:dyDescent="0.35">
      <c r="A360" s="30" t="str">
        <f>IF('User guide'!$B$1="English",R360,IF('User guide'!$B$1="Swedish",Q360,IF('User guide'!$B$1="Norwegian",S360,IF('User guide'!$B$1="Finnish",T360,U360))))</f>
        <v xml:space="preserve">20506 Waterborne underfloor heating </v>
      </c>
      <c r="B360" s="38" t="str">
        <f t="shared" si="13"/>
        <v/>
      </c>
      <c r="C360" s="38" t="s">
        <v>1</v>
      </c>
      <c r="D360" s="38"/>
      <c r="E360" s="38"/>
      <c r="F360" s="38"/>
      <c r="G360" s="38"/>
      <c r="H360" s="38"/>
      <c r="I360" s="38"/>
      <c r="J360" s="38"/>
      <c r="K360" s="38"/>
      <c r="L360" s="38"/>
      <c r="M360" s="38"/>
      <c r="N360" s="38"/>
      <c r="O360" s="38"/>
      <c r="Q360" s="50" t="s">
        <v>306</v>
      </c>
      <c r="R360" s="76" t="s">
        <v>641</v>
      </c>
      <c r="S360" s="84" t="s">
        <v>1304</v>
      </c>
      <c r="T360" s="95" t="s">
        <v>1736</v>
      </c>
      <c r="U360" s="127" t="s">
        <v>2147</v>
      </c>
    </row>
    <row r="361" spans="1:21" outlineLevel="2" x14ac:dyDescent="0.35">
      <c r="A361" s="30" t="str">
        <f>IF('User guide'!$B$1="English",R361,IF('User guide'!$B$1="Swedish",Q361,IF('User guide'!$B$1="Norwegian",S361,IF('User guide'!$B$1="Finnish",T361,U361))))</f>
        <v xml:space="preserve">20507 Cast iron sewage system </v>
      </c>
      <c r="B361" s="38" t="str">
        <f t="shared" si="13"/>
        <v/>
      </c>
      <c r="C361" s="38" t="s">
        <v>1</v>
      </c>
      <c r="D361" s="38" t="s">
        <v>696</v>
      </c>
      <c r="E361" s="38"/>
      <c r="F361" s="38"/>
      <c r="G361" s="38"/>
      <c r="H361" s="38"/>
      <c r="I361" s="38"/>
      <c r="J361" s="38"/>
      <c r="K361" s="38"/>
      <c r="L361" s="38"/>
      <c r="M361" s="38"/>
      <c r="N361" s="38"/>
      <c r="O361" s="38"/>
      <c r="Q361" s="50" t="s">
        <v>307</v>
      </c>
      <c r="R361" s="76" t="s">
        <v>642</v>
      </c>
      <c r="S361" s="84" t="s">
        <v>1305</v>
      </c>
      <c r="T361" s="95" t="s">
        <v>1737</v>
      </c>
      <c r="U361" s="127" t="s">
        <v>2148</v>
      </c>
    </row>
    <row r="362" spans="1:21" outlineLevel="2" x14ac:dyDescent="0.35">
      <c r="A362" s="30" t="str">
        <f>IF('User guide'!$B$1="English",R362,IF('User guide'!$B$1="Swedish",Q362,IF('User guide'!$B$1="Norwegian",S362,IF('User guide'!$B$1="Finnish",T362,U362))))</f>
        <v xml:space="preserve">20508 Plastic indoor sewage tubes </v>
      </c>
      <c r="B362" s="38" t="str">
        <f t="shared" si="13"/>
        <v>X</v>
      </c>
      <c r="C362" s="38" t="s">
        <v>1</v>
      </c>
      <c r="D362" s="38" t="s">
        <v>696</v>
      </c>
      <c r="E362" s="38"/>
      <c r="F362" s="38"/>
      <c r="G362" s="38"/>
      <c r="H362" s="38" t="s">
        <v>1</v>
      </c>
      <c r="I362" s="38"/>
      <c r="J362" s="38"/>
      <c r="K362" s="38"/>
      <c r="L362" s="38"/>
      <c r="M362" s="38"/>
      <c r="N362" s="38"/>
      <c r="O362" s="38"/>
      <c r="Q362" s="50" t="s">
        <v>2364</v>
      </c>
      <c r="R362" s="76" t="s">
        <v>2365</v>
      </c>
      <c r="S362" s="84" t="s">
        <v>2366</v>
      </c>
      <c r="T362" s="95" t="s">
        <v>2368</v>
      </c>
      <c r="U362" s="127" t="s">
        <v>2367</v>
      </c>
    </row>
    <row r="363" spans="1:21" outlineLevel="2" x14ac:dyDescent="0.35">
      <c r="A363" s="30" t="str">
        <f>IF('User guide'!$B$1="English",R363,IF('User guide'!$B$1="Swedish",Q363,IF('User guide'!$B$1="Norwegian",S363,IF('User guide'!$B$1="Finnish",T363,U363))))</f>
        <v xml:space="preserve">20509 Sound-proofed indoor sewage tubes </v>
      </c>
      <c r="B363" s="38" t="s">
        <v>338</v>
      </c>
      <c r="C363" s="38" t="s">
        <v>1</v>
      </c>
      <c r="D363" s="38" t="s">
        <v>696</v>
      </c>
      <c r="E363" s="38"/>
      <c r="F363" s="38"/>
      <c r="G363" s="38"/>
      <c r="H363" s="38" t="s">
        <v>338</v>
      </c>
      <c r="I363" s="38"/>
      <c r="J363" s="38"/>
      <c r="K363" s="38"/>
      <c r="L363" s="38"/>
      <c r="M363" s="38"/>
      <c r="N363" s="38"/>
      <c r="O363" s="38"/>
      <c r="Q363" s="50" t="s">
        <v>2369</v>
      </c>
      <c r="R363" s="76" t="s">
        <v>2370</v>
      </c>
      <c r="S363" s="84" t="s">
        <v>2371</v>
      </c>
      <c r="T363" s="95" t="s">
        <v>2372</v>
      </c>
      <c r="U363" s="127" t="s">
        <v>2373</v>
      </c>
    </row>
    <row r="364" spans="1:21" outlineLevel="2" x14ac:dyDescent="0.35">
      <c r="A364" s="30" t="str">
        <f>IF('User guide'!$B$1="English",R364,IF('User guide'!$B$1="Swedish",Q364,IF('User guide'!$B$1="Norwegian",S364,IF('User guide'!$B$1="Finnish",T364,U364))))</f>
        <v>20510 Floor drains</v>
      </c>
      <c r="B364" s="38" t="s">
        <v>338</v>
      </c>
      <c r="C364" s="38" t="s">
        <v>1</v>
      </c>
      <c r="D364" s="38"/>
      <c r="E364" s="38"/>
      <c r="F364" s="38"/>
      <c r="G364" s="38"/>
      <c r="H364" s="38" t="s">
        <v>338</v>
      </c>
      <c r="I364" s="38"/>
      <c r="J364" s="38"/>
      <c r="K364" s="38"/>
      <c r="L364" s="38"/>
      <c r="M364" s="38"/>
      <c r="N364" s="38"/>
      <c r="O364" s="38"/>
      <c r="Q364" s="50" t="s">
        <v>308</v>
      </c>
      <c r="R364" s="76" t="s">
        <v>645</v>
      </c>
      <c r="S364" s="84" t="s">
        <v>1306</v>
      </c>
      <c r="T364" s="95" t="s">
        <v>1738</v>
      </c>
      <c r="U364" s="127" t="s">
        <v>2149</v>
      </c>
    </row>
    <row r="365" spans="1:21" outlineLevel="2" x14ac:dyDescent="0.35">
      <c r="A365" s="30" t="str">
        <f>IF('User guide'!$B$1="English",R365,IF('User guide'!$B$1="Swedish",Q365,IF('User guide'!$B$1="Norwegian",S365,IF('User guide'!$B$1="Finnish",T365,U365))))</f>
        <v xml:space="preserve">20513 HVAC pipe suspension </v>
      </c>
      <c r="B365" s="38" t="str">
        <f t="shared" si="13"/>
        <v/>
      </c>
      <c r="C365" s="38"/>
      <c r="D365" s="38" t="s">
        <v>328</v>
      </c>
      <c r="E365" s="38"/>
      <c r="F365" s="38"/>
      <c r="G365" s="38"/>
      <c r="H365" s="38"/>
      <c r="I365" s="38"/>
      <c r="J365" s="38"/>
      <c r="K365" s="38"/>
      <c r="L365" s="38"/>
      <c r="M365" s="38"/>
      <c r="N365" s="38"/>
      <c r="O365" s="38"/>
      <c r="Q365" s="50" t="s">
        <v>309</v>
      </c>
      <c r="R365" s="76" t="s">
        <v>646</v>
      </c>
      <c r="S365" s="84" t="s">
        <v>1307</v>
      </c>
      <c r="T365" s="95" t="s">
        <v>1739</v>
      </c>
      <c r="U365" s="127" t="s">
        <v>2150</v>
      </c>
    </row>
    <row r="366" spans="1:21" outlineLevel="2" x14ac:dyDescent="0.35">
      <c r="A366" s="30" t="str">
        <f>IF('User guide'!$B$1="English",R366,IF('User guide'!$B$1="Swedish",Q366,IF('User guide'!$B$1="Norwegian",S366,IF('User guide'!$B$1="Finnish",T366,U366))))</f>
        <v>Siphon</v>
      </c>
      <c r="B366" s="38" t="str">
        <f t="shared" si="13"/>
        <v>X</v>
      </c>
      <c r="C366" s="38" t="s">
        <v>1</v>
      </c>
      <c r="D366" s="38"/>
      <c r="E366" s="38"/>
      <c r="F366" s="38"/>
      <c r="G366" s="38"/>
      <c r="H366" s="38" t="s">
        <v>338</v>
      </c>
      <c r="I366" s="38"/>
      <c r="J366" s="38"/>
      <c r="K366" s="38"/>
      <c r="L366" s="38"/>
      <c r="M366" s="38"/>
      <c r="N366" s="38"/>
      <c r="O366" s="38"/>
      <c r="Q366" s="50" t="s">
        <v>755</v>
      </c>
      <c r="R366" s="76" t="s">
        <v>915</v>
      </c>
      <c r="S366" s="84" t="s">
        <v>1308</v>
      </c>
      <c r="T366" s="95" t="s">
        <v>1740</v>
      </c>
      <c r="U366" s="127" t="s">
        <v>2151</v>
      </c>
    </row>
    <row r="367" spans="1:21" outlineLevel="2" x14ac:dyDescent="0.35">
      <c r="A367" s="30" t="str">
        <f>IF('User guide'!$B$1="English",R367,IF('User guide'!$B$1="Swedish",Q367,IF('User guide'!$B$1="Norwegian",S367,IF('User guide'!$B$1="Finnish",T367,U367))))</f>
        <v>Isolated sewer pipes</v>
      </c>
      <c r="B367" s="38" t="str">
        <f t="shared" si="13"/>
        <v>X</v>
      </c>
      <c r="C367" s="38" t="s">
        <v>1</v>
      </c>
      <c r="D367" s="38" t="s">
        <v>696</v>
      </c>
      <c r="E367" s="38"/>
      <c r="F367" s="38"/>
      <c r="G367" s="38"/>
      <c r="H367" s="38" t="s">
        <v>1</v>
      </c>
      <c r="I367" s="38"/>
      <c r="J367" s="38"/>
      <c r="K367" s="38"/>
      <c r="L367" s="38"/>
      <c r="M367" s="38"/>
      <c r="N367" s="38"/>
      <c r="O367" s="38"/>
      <c r="Q367" s="50" t="s">
        <v>330</v>
      </c>
      <c r="R367" s="76" t="s">
        <v>916</v>
      </c>
      <c r="S367" s="84" t="s">
        <v>1309</v>
      </c>
      <c r="T367" s="95" t="s">
        <v>1741</v>
      </c>
      <c r="U367" s="127" t="s">
        <v>2152</v>
      </c>
    </row>
    <row r="368" spans="1:21" outlineLevel="1" x14ac:dyDescent="0.35">
      <c r="A368" s="48" t="str">
        <f>IF('User guide'!$B$1="English",R368,IF('User guide'!$B$1="Swedish",Q368,IF('User guide'!$B$1="Norwegian",S368,IF('User guide'!$B$1="Finnish",T368,U368))))</f>
        <v>206 Pumps</v>
      </c>
      <c r="B368" s="41" t="str">
        <f t="shared" si="13"/>
        <v/>
      </c>
      <c r="C368" s="41" t="s">
        <v>1</v>
      </c>
      <c r="D368" s="41"/>
      <c r="E368" s="41"/>
      <c r="F368" s="41"/>
      <c r="G368" s="41"/>
      <c r="H368" s="41"/>
      <c r="I368" s="41"/>
      <c r="J368" s="41"/>
      <c r="K368" s="41"/>
      <c r="L368" s="41"/>
      <c r="M368" s="41"/>
      <c r="N368" s="41"/>
      <c r="O368" s="41"/>
      <c r="Q368" s="50" t="s">
        <v>310</v>
      </c>
      <c r="R368" s="76" t="s">
        <v>647</v>
      </c>
      <c r="S368" s="84" t="s">
        <v>1310</v>
      </c>
      <c r="T368" s="95" t="s">
        <v>1742</v>
      </c>
      <c r="U368" s="127" t="s">
        <v>2153</v>
      </c>
    </row>
    <row r="369" spans="1:21" outlineLevel="1" x14ac:dyDescent="0.35">
      <c r="A369" s="48" t="str">
        <f>IF('User guide'!$B$1="English",R369,IF('User guide'!$B$1="Swedish",Q369,IF('User guide'!$B$1="Norwegian",S369,IF('User guide'!$B$1="Finnish",T369,U369))))</f>
        <v xml:space="preserve">207 Fittings </v>
      </c>
      <c r="B369" s="41" t="str">
        <f t="shared" si="13"/>
        <v/>
      </c>
      <c r="C369" s="41" t="s">
        <v>1</v>
      </c>
      <c r="D369" s="41"/>
      <c r="E369" s="41"/>
      <c r="F369" s="41"/>
      <c r="G369" s="41"/>
      <c r="H369" s="41"/>
      <c r="I369" s="41"/>
      <c r="J369" s="41"/>
      <c r="K369" s="41"/>
      <c r="L369" s="41"/>
      <c r="M369" s="41"/>
      <c r="N369" s="41"/>
      <c r="O369" s="41"/>
      <c r="Q369" s="50" t="s">
        <v>311</v>
      </c>
      <c r="R369" s="76" t="s">
        <v>648</v>
      </c>
      <c r="S369" s="84" t="s">
        <v>311</v>
      </c>
      <c r="T369" s="95" t="s">
        <v>1743</v>
      </c>
      <c r="U369" s="127" t="s">
        <v>311</v>
      </c>
    </row>
    <row r="370" spans="1:21" ht="15.5" x14ac:dyDescent="0.35">
      <c r="A370" s="44" t="str">
        <f>IF('User guide'!$B$1="English",R370,IF('User guide'!$B$1="Swedish",Q370,IF('User guide'!$B$1="Norwegian",S370,IF('User guide'!$B$1="Finnish",T370,U370))))</f>
        <v>21 Ventilation</v>
      </c>
      <c r="B370" s="41" t="str">
        <f t="shared" si="13"/>
        <v/>
      </c>
      <c r="C370" s="41"/>
      <c r="D370" s="41"/>
      <c r="E370" s="41"/>
      <c r="F370" s="41"/>
      <c r="G370" s="41"/>
      <c r="H370" s="41"/>
      <c r="I370" s="41"/>
      <c r="J370" s="41"/>
      <c r="K370" s="41"/>
      <c r="L370" s="41"/>
      <c r="M370" s="41"/>
      <c r="N370" s="41"/>
      <c r="O370" s="41"/>
      <c r="Q370" s="50" t="s">
        <v>312</v>
      </c>
      <c r="R370" s="76" t="s">
        <v>312</v>
      </c>
      <c r="S370" s="79" t="s">
        <v>1311</v>
      </c>
      <c r="T370" s="90" t="s">
        <v>1744</v>
      </c>
      <c r="U370" s="127" t="s">
        <v>312</v>
      </c>
    </row>
    <row r="371" spans="1:21" ht="29" outlineLevel="1" x14ac:dyDescent="0.35">
      <c r="A371" s="40" t="str">
        <f>IF('User guide'!$B$1="English",R371,IF('User guide'!$B$1="Swedish",Q371,IF('User guide'!$B$1="Norwegian",S371,IF('User guide'!$B$1="Finnish",T371,U371))))</f>
        <v>210 Ventilation</v>
      </c>
      <c r="B371" s="41" t="str">
        <f t="shared" si="13"/>
        <v/>
      </c>
      <c r="C371" s="41"/>
      <c r="D371" s="41" t="s">
        <v>792</v>
      </c>
      <c r="E371" s="41"/>
      <c r="F371" s="41"/>
      <c r="G371" s="41"/>
      <c r="H371" s="41"/>
      <c r="I371" s="41"/>
      <c r="J371" s="41"/>
      <c r="K371" s="41"/>
      <c r="L371" s="41"/>
      <c r="M371" s="41"/>
      <c r="N371" s="41"/>
      <c r="O371" s="41"/>
      <c r="Q371" s="50" t="s">
        <v>313</v>
      </c>
      <c r="R371" s="76" t="s">
        <v>313</v>
      </c>
      <c r="S371" s="79" t="s">
        <v>1312</v>
      </c>
      <c r="T371" s="90" t="s">
        <v>1745</v>
      </c>
      <c r="U371" s="127" t="s">
        <v>313</v>
      </c>
    </row>
    <row r="372" spans="1:21" outlineLevel="2" x14ac:dyDescent="0.35">
      <c r="A372" s="25" t="str">
        <f>IF('User guide'!$B$1="English",R372,IF('User guide'!$B$1="Swedish",Q372,IF('User guide'!$B$1="Norwegian",S372,IF('User guide'!$B$1="Finnish",T372,U372))))</f>
        <v>21001 Valves</v>
      </c>
      <c r="B372" s="38" t="str">
        <f t="shared" si="13"/>
        <v/>
      </c>
      <c r="C372" s="38"/>
      <c r="D372" s="38"/>
      <c r="E372" s="38"/>
      <c r="F372" s="38"/>
      <c r="G372" s="38"/>
      <c r="H372" s="38"/>
      <c r="I372" s="38"/>
      <c r="J372" s="38"/>
      <c r="K372" s="38"/>
      <c r="L372" s="38"/>
      <c r="M372" s="38"/>
      <c r="N372" s="38"/>
      <c r="O372" s="38"/>
      <c r="Q372" s="50" t="s">
        <v>314</v>
      </c>
      <c r="R372" s="76" t="s">
        <v>649</v>
      </c>
      <c r="S372" s="79" t="s">
        <v>314</v>
      </c>
      <c r="T372" s="90" t="s">
        <v>1746</v>
      </c>
      <c r="U372" s="127" t="s">
        <v>314</v>
      </c>
    </row>
    <row r="373" spans="1:21" ht="29" outlineLevel="2" x14ac:dyDescent="0.35">
      <c r="A373" s="25" t="str">
        <f>IF('User guide'!$B$1="English",R373,IF('User guide'!$B$1="Swedish",Q373,IF('User guide'!$B$1="Norwegian",S373,IF('User guide'!$B$1="Finnish",T373,U373))))</f>
        <v>21002 Ducts</v>
      </c>
      <c r="B373" s="38" t="s">
        <v>2233</v>
      </c>
      <c r="C373" s="38" t="s">
        <v>1</v>
      </c>
      <c r="D373" s="38"/>
      <c r="E373" s="38"/>
      <c r="F373" s="38"/>
      <c r="G373" s="38"/>
      <c r="H373" s="38"/>
      <c r="I373" s="38" t="s">
        <v>2233</v>
      </c>
      <c r="J373" s="38"/>
      <c r="K373" s="38"/>
      <c r="L373" s="38"/>
      <c r="M373" s="38"/>
      <c r="N373" s="38"/>
      <c r="O373" s="38"/>
      <c r="Q373" s="50" t="s">
        <v>2375</v>
      </c>
      <c r="R373" s="76" t="s">
        <v>2374</v>
      </c>
      <c r="S373" s="79" t="s">
        <v>2375</v>
      </c>
      <c r="T373" s="90" t="s">
        <v>2376</v>
      </c>
      <c r="U373" s="127" t="s">
        <v>2375</v>
      </c>
    </row>
    <row r="374" spans="1:21" ht="29" outlineLevel="2" x14ac:dyDescent="0.35">
      <c r="A374" s="30" t="str">
        <f>IF('User guide'!$B$1="English",R374,IF('User guide'!$B$1="Swedish",Q374,IF('User guide'!$B$1="Norwegian",S374,IF('User guide'!$B$1="Finnish",T374,U374))))</f>
        <v>21003 Units and assemblies</v>
      </c>
      <c r="B374" s="38" t="s">
        <v>2232</v>
      </c>
      <c r="C374" s="38" t="s">
        <v>1</v>
      </c>
      <c r="D374" s="38"/>
      <c r="E374" s="38"/>
      <c r="F374" s="38"/>
      <c r="G374" s="38"/>
      <c r="H374" s="38"/>
      <c r="I374" s="38" t="s">
        <v>2232</v>
      </c>
      <c r="J374" s="38"/>
      <c r="K374" s="38"/>
      <c r="L374" s="38"/>
      <c r="M374" s="38"/>
      <c r="N374" s="38"/>
      <c r="O374" s="38"/>
      <c r="Q374" s="50" t="s">
        <v>315</v>
      </c>
      <c r="R374" s="76" t="s">
        <v>650</v>
      </c>
      <c r="S374" s="84" t="s">
        <v>315</v>
      </c>
      <c r="T374" s="95" t="s">
        <v>1747</v>
      </c>
      <c r="U374" s="127" t="s">
        <v>2154</v>
      </c>
    </row>
    <row r="375" spans="1:21" ht="29" outlineLevel="2" x14ac:dyDescent="0.35">
      <c r="A375" s="30" t="str">
        <f>IF('User guide'!$B$1="English",R375,IF('User guide'!$B$1="Swedish",Q375,IF('User guide'!$B$1="Norwegian",S375,IF('User guide'!$B$1="Finnish",T375,U375))))</f>
        <v xml:space="preserve">21004 Air terminal devices </v>
      </c>
      <c r="B375" s="38" t="s">
        <v>2232</v>
      </c>
      <c r="C375" s="38" t="s">
        <v>1</v>
      </c>
      <c r="D375" s="38"/>
      <c r="E375" s="38"/>
      <c r="F375" s="38"/>
      <c r="G375" s="38"/>
      <c r="H375" s="38"/>
      <c r="I375" s="38" t="s">
        <v>2232</v>
      </c>
      <c r="J375" s="38"/>
      <c r="K375" s="38"/>
      <c r="L375" s="38"/>
      <c r="M375" s="38"/>
      <c r="N375" s="38"/>
      <c r="O375" s="38"/>
      <c r="Q375" s="50" t="s">
        <v>316</v>
      </c>
      <c r="R375" s="76" t="s">
        <v>651</v>
      </c>
      <c r="S375" s="84" t="s">
        <v>1313</v>
      </c>
      <c r="T375" s="95" t="s">
        <v>1748</v>
      </c>
      <c r="U375" s="127" t="s">
        <v>2183</v>
      </c>
    </row>
    <row r="376" spans="1:21" ht="29" outlineLevel="2" x14ac:dyDescent="0.35">
      <c r="A376" s="30" t="str">
        <f>IF('User guide'!$B$1="English",R376,IF('User guide'!$B$1="Swedish",Q376,IF('User guide'!$B$1="Norwegian",S376,IF('User guide'!$B$1="Finnish",T376,U376))))</f>
        <v xml:space="preserve">21005 Fans and ventilators </v>
      </c>
      <c r="B376" s="38" t="s">
        <v>2232</v>
      </c>
      <c r="C376" s="38" t="s">
        <v>1</v>
      </c>
      <c r="D376" s="38"/>
      <c r="E376" s="38"/>
      <c r="F376" s="38"/>
      <c r="G376" s="38"/>
      <c r="H376" s="38"/>
      <c r="I376" s="38" t="s">
        <v>2232</v>
      </c>
      <c r="J376" s="38"/>
      <c r="K376" s="38"/>
      <c r="L376" s="38"/>
      <c r="M376" s="38"/>
      <c r="N376" s="38"/>
      <c r="O376" s="38"/>
      <c r="Q376" s="50" t="s">
        <v>317</v>
      </c>
      <c r="R376" s="76" t="s">
        <v>652</v>
      </c>
      <c r="S376" s="84" t="s">
        <v>1314</v>
      </c>
      <c r="T376" s="95" t="s">
        <v>1749</v>
      </c>
      <c r="U376" s="127" t="s">
        <v>2155</v>
      </c>
    </row>
    <row r="377" spans="1:21" outlineLevel="2" x14ac:dyDescent="0.35">
      <c r="A377" s="30" t="str">
        <f>IF('User guide'!$B$1="English",R377,IF('User guide'!$B$1="Swedish",Q377,IF('User guide'!$B$1="Norwegian",S377,IF('User guide'!$B$1="Finnish",T377,U377))))</f>
        <v xml:space="preserve">21006 Hoses and flex pipes </v>
      </c>
      <c r="B377" s="38" t="str">
        <f t="shared" si="13"/>
        <v>X</v>
      </c>
      <c r="C377" s="38" t="s">
        <v>1</v>
      </c>
      <c r="D377" s="38"/>
      <c r="E377" s="38"/>
      <c r="F377" s="38"/>
      <c r="G377" s="38"/>
      <c r="H377" s="38"/>
      <c r="I377" s="38" t="s">
        <v>1</v>
      </c>
      <c r="J377" s="38"/>
      <c r="K377" s="38"/>
      <c r="L377" s="38"/>
      <c r="M377" s="38"/>
      <c r="N377" s="38"/>
      <c r="O377" s="38"/>
      <c r="Q377" s="50" t="s">
        <v>318</v>
      </c>
      <c r="R377" s="76" t="s">
        <v>653</v>
      </c>
      <c r="S377" s="84" t="s">
        <v>1315</v>
      </c>
      <c r="T377" s="95" t="s">
        <v>1750</v>
      </c>
      <c r="U377" s="127" t="s">
        <v>2184</v>
      </c>
    </row>
    <row r="378" spans="1:21" ht="15.5" x14ac:dyDescent="0.35">
      <c r="A378" s="44" t="str">
        <f>IF('User guide'!$B$1="English",R378,IF('User guide'!$B$1="Swedish",Q378,IF('User guide'!$B$1="Norwegian",S378,IF('User guide'!$B$1="Finnish",T378,U378))))</f>
        <v xml:space="preserve">24 Climate and air-conditioning </v>
      </c>
      <c r="B378" s="41" t="str">
        <f t="shared" si="13"/>
        <v/>
      </c>
      <c r="C378" s="41"/>
      <c r="D378" s="41"/>
      <c r="E378" s="41"/>
      <c r="F378" s="41"/>
      <c r="G378" s="41"/>
      <c r="H378" s="41"/>
      <c r="I378" s="41"/>
      <c r="J378" s="41"/>
      <c r="K378" s="41"/>
      <c r="L378" s="41"/>
      <c r="M378" s="41"/>
      <c r="N378" s="41"/>
      <c r="O378" s="41"/>
      <c r="Q378" s="50" t="s">
        <v>319</v>
      </c>
      <c r="R378" s="76" t="s">
        <v>654</v>
      </c>
      <c r="S378" s="79" t="s">
        <v>1316</v>
      </c>
      <c r="T378" s="90" t="s">
        <v>1751</v>
      </c>
      <c r="U378" s="127" t="s">
        <v>2185</v>
      </c>
    </row>
    <row r="379" spans="1:21" ht="43.5" outlineLevel="1" x14ac:dyDescent="0.35">
      <c r="A379" s="40" t="str">
        <f>IF('User guide'!$B$1="English",R379,IF('User guide'!$B$1="Swedish",Q379,IF('User guide'!$B$1="Norwegian",S379,IF('User guide'!$B$1="Finnish",T379,U379))))</f>
        <v>240 Heating</v>
      </c>
      <c r="B379" s="41" t="str">
        <f t="shared" si="13"/>
        <v/>
      </c>
      <c r="C379" s="41"/>
      <c r="D379" s="41" t="s">
        <v>831</v>
      </c>
      <c r="E379" s="41"/>
      <c r="F379" s="41"/>
      <c r="G379" s="41"/>
      <c r="H379" s="41"/>
      <c r="I379" s="41"/>
      <c r="J379" s="41"/>
      <c r="K379" s="41"/>
      <c r="L379" s="41"/>
      <c r="M379" s="41"/>
      <c r="N379" s="41"/>
      <c r="O379" s="41"/>
      <c r="Q379" s="50" t="s">
        <v>320</v>
      </c>
      <c r="R379" s="76" t="s">
        <v>655</v>
      </c>
      <c r="S379" s="79" t="s">
        <v>1317</v>
      </c>
      <c r="T379" s="90" t="s">
        <v>1752</v>
      </c>
      <c r="U379" s="127" t="s">
        <v>2156</v>
      </c>
    </row>
    <row r="380" spans="1:21" outlineLevel="2" x14ac:dyDescent="0.35">
      <c r="A380" s="25" t="str">
        <f>IF('User guide'!$B$1="English",R380,IF('User guide'!$B$1="Swedish",Q380,IF('User guide'!$B$1="Norwegian",S380,IF('User guide'!$B$1="Finnish",T380,U380))))</f>
        <v xml:space="preserve">24001 Electric heating </v>
      </c>
      <c r="B380" s="38" t="str">
        <f t="shared" si="13"/>
        <v/>
      </c>
      <c r="C380" s="38" t="s">
        <v>1</v>
      </c>
      <c r="D380" s="38" t="s">
        <v>832</v>
      </c>
      <c r="E380" s="38"/>
      <c r="F380" s="38"/>
      <c r="G380" s="38"/>
      <c r="H380" s="38"/>
      <c r="I380" s="38"/>
      <c r="J380" s="38"/>
      <c r="K380" s="38"/>
      <c r="L380" s="38"/>
      <c r="M380" s="38"/>
      <c r="N380" s="38"/>
      <c r="O380" s="38"/>
      <c r="Q380" s="50" t="s">
        <v>321</v>
      </c>
      <c r="R380" s="76" t="s">
        <v>656</v>
      </c>
      <c r="S380" s="79" t="s">
        <v>1318</v>
      </c>
      <c r="T380" s="90" t="s">
        <v>1753</v>
      </c>
      <c r="U380" s="127" t="s">
        <v>2157</v>
      </c>
    </row>
    <row r="381" spans="1:21" outlineLevel="2" x14ac:dyDescent="0.35">
      <c r="A381" s="25" t="str">
        <f>IF('User guide'!$B$1="English",R381,IF('User guide'!$B$1="Swedish",Q381,IF('User guide'!$B$1="Norwegian",S381,IF('User guide'!$B$1="Finnish",T381,U381))))</f>
        <v xml:space="preserve">24002 Underfloor heating </v>
      </c>
      <c r="B381" s="38" t="str">
        <f t="shared" si="13"/>
        <v/>
      </c>
      <c r="C381" s="38" t="s">
        <v>1</v>
      </c>
      <c r="D381" s="38" t="s">
        <v>832</v>
      </c>
      <c r="E381" s="38"/>
      <c r="F381" s="38"/>
      <c r="G381" s="38"/>
      <c r="H381" s="38"/>
      <c r="I381" s="38"/>
      <c r="J381" s="38"/>
      <c r="K381" s="38"/>
      <c r="L381" s="38"/>
      <c r="M381" s="38"/>
      <c r="N381" s="38"/>
      <c r="O381" s="38"/>
      <c r="Q381" s="50" t="s">
        <v>322</v>
      </c>
      <c r="R381" s="76" t="s">
        <v>657</v>
      </c>
      <c r="S381" s="79" t="s">
        <v>1319</v>
      </c>
      <c r="T381" s="90" t="s">
        <v>1754</v>
      </c>
      <c r="U381" s="127" t="s">
        <v>1319</v>
      </c>
    </row>
    <row r="382" spans="1:21" outlineLevel="2" x14ac:dyDescent="0.35">
      <c r="A382" s="25" t="str">
        <f>IF('User guide'!$B$1="English",R382,IF('User guide'!$B$1="Swedish",Q382,IF('User guide'!$B$1="Norwegian",S382,IF('User guide'!$B$1="Finnish",T382,U382))))</f>
        <v>24003 Fireplaces and hot-air stoves</v>
      </c>
      <c r="B382" s="38" t="str">
        <f t="shared" si="13"/>
        <v/>
      </c>
      <c r="C382" s="38" t="s">
        <v>1</v>
      </c>
      <c r="D382" s="38" t="s">
        <v>832</v>
      </c>
      <c r="E382" s="38"/>
      <c r="F382" s="38"/>
      <c r="G382" s="38"/>
      <c r="H382" s="38"/>
      <c r="I382" s="38"/>
      <c r="J382" s="38"/>
      <c r="K382" s="38"/>
      <c r="L382" s="38"/>
      <c r="M382" s="38"/>
      <c r="N382" s="38"/>
      <c r="O382" s="38"/>
      <c r="Q382" s="50" t="s">
        <v>323</v>
      </c>
      <c r="R382" s="76" t="s">
        <v>658</v>
      </c>
      <c r="S382" s="79" t="s">
        <v>1320</v>
      </c>
      <c r="T382" s="90" t="s">
        <v>1755</v>
      </c>
      <c r="U382" s="127" t="s">
        <v>2158</v>
      </c>
    </row>
    <row r="383" spans="1:21" outlineLevel="2" x14ac:dyDescent="0.35">
      <c r="A383" s="25" t="str">
        <f>IF('User guide'!$B$1="English",R383,IF('User guide'!$B$1="Swedish",Q383,IF('User guide'!$B$1="Norwegian",S383,IF('User guide'!$B$1="Finnish",T383,U383))))</f>
        <v xml:space="preserve">24005 Oil stoves and paraffin (kerosene) heaters </v>
      </c>
      <c r="B383" s="38" t="str">
        <f t="shared" si="13"/>
        <v/>
      </c>
      <c r="C383" s="38" t="s">
        <v>1</v>
      </c>
      <c r="D383" s="38" t="s">
        <v>832</v>
      </c>
      <c r="E383" s="38"/>
      <c r="F383" s="38"/>
      <c r="G383" s="38"/>
      <c r="H383" s="38"/>
      <c r="I383" s="38"/>
      <c r="J383" s="38"/>
      <c r="K383" s="38"/>
      <c r="L383" s="38"/>
      <c r="M383" s="38"/>
      <c r="N383" s="38"/>
      <c r="O383" s="38"/>
      <c r="Q383" s="50" t="s">
        <v>324</v>
      </c>
      <c r="R383" s="76" t="s">
        <v>659</v>
      </c>
      <c r="S383" s="79" t="s">
        <v>1321</v>
      </c>
      <c r="T383" s="90" t="s">
        <v>1756</v>
      </c>
      <c r="U383" s="127" t="s">
        <v>2159</v>
      </c>
    </row>
    <row r="384" spans="1:21" outlineLevel="2" x14ac:dyDescent="0.35">
      <c r="A384" s="25" t="str">
        <f>IF('User guide'!$B$1="English",R384,IF('User guide'!$B$1="Swedish",Q384,IF('User guide'!$B$1="Norwegian",S384,IF('User guide'!$B$1="Finnish",T384,U384))))</f>
        <v>24099 Heating in general</v>
      </c>
      <c r="B384" s="38" t="str">
        <f t="shared" si="13"/>
        <v/>
      </c>
      <c r="C384" s="38" t="s">
        <v>1</v>
      </c>
      <c r="D384" s="38" t="s">
        <v>832</v>
      </c>
      <c r="E384" s="38"/>
      <c r="F384" s="38"/>
      <c r="G384" s="38"/>
      <c r="H384" s="38"/>
      <c r="I384" s="38"/>
      <c r="J384" s="38"/>
      <c r="K384" s="38"/>
      <c r="L384" s="38"/>
      <c r="M384" s="38"/>
      <c r="N384" s="38"/>
      <c r="O384" s="38"/>
      <c r="Q384" s="50" t="s">
        <v>325</v>
      </c>
      <c r="R384" s="76" t="s">
        <v>660</v>
      </c>
      <c r="S384" s="79" t="s">
        <v>1322</v>
      </c>
      <c r="T384" s="90" t="s">
        <v>1757</v>
      </c>
      <c r="U384" s="127" t="s">
        <v>2160</v>
      </c>
    </row>
    <row r="385" spans="1:21" outlineLevel="1" x14ac:dyDescent="0.35">
      <c r="A385" s="40" t="str">
        <f>IF('User guide'!$B$1="English",R385,IF('User guide'!$B$1="Swedish",Q385,IF('User guide'!$B$1="Norwegian",S385,IF('User guide'!$B$1="Finnish",T385,U385))))</f>
        <v>241 Air</v>
      </c>
      <c r="B385" s="41" t="str">
        <f t="shared" si="13"/>
        <v/>
      </c>
      <c r="C385" s="41"/>
      <c r="D385" s="41"/>
      <c r="E385" s="41"/>
      <c r="F385" s="41"/>
      <c r="G385" s="41"/>
      <c r="H385" s="41"/>
      <c r="I385" s="41"/>
      <c r="J385" s="41"/>
      <c r="K385" s="41"/>
      <c r="L385" s="41"/>
      <c r="M385" s="41"/>
      <c r="N385" s="41"/>
      <c r="O385" s="41"/>
      <c r="Q385" s="50" t="s">
        <v>326</v>
      </c>
      <c r="R385" s="76" t="s">
        <v>661</v>
      </c>
      <c r="S385" s="79" t="s">
        <v>326</v>
      </c>
      <c r="T385" s="90" t="s">
        <v>1758</v>
      </c>
      <c r="U385" s="127" t="s">
        <v>326</v>
      </c>
    </row>
    <row r="386" spans="1:21" outlineLevel="2" x14ac:dyDescent="0.35">
      <c r="A386" s="25" t="str">
        <f>IF('User guide'!$B$1="English",R386,IF('User guide'!$B$1="Swedish",Q386,IF('User guide'!$B$1="Norwegian",S386,IF('User guide'!$B$1="Finnish",T386,U386))))</f>
        <v xml:space="preserve">24101 Air-conditioning systems </v>
      </c>
      <c r="B386" s="38" t="str">
        <f t="shared" si="13"/>
        <v/>
      </c>
      <c r="C386" s="38" t="s">
        <v>1</v>
      </c>
      <c r="D386" s="38" t="s">
        <v>833</v>
      </c>
      <c r="E386" s="38"/>
      <c r="F386" s="38"/>
      <c r="G386" s="38"/>
      <c r="H386" s="38"/>
      <c r="I386" s="38"/>
      <c r="J386" s="38"/>
      <c r="K386" s="38"/>
      <c r="L386" s="38"/>
      <c r="M386" s="38"/>
      <c r="N386" s="38"/>
      <c r="O386" s="38"/>
      <c r="Q386" s="50" t="s">
        <v>327</v>
      </c>
      <c r="R386" s="76" t="s">
        <v>662</v>
      </c>
      <c r="S386" s="79" t="s">
        <v>1323</v>
      </c>
      <c r="T386" s="90" t="s">
        <v>1759</v>
      </c>
      <c r="U386" s="127" t="s">
        <v>2161</v>
      </c>
    </row>
  </sheetData>
  <conditionalFormatting sqref="B350:B362 B4:B5 B223:B224 B227:B246 B248:B250 B256:B257 B216:B221 B71:B98 B273:B286 B7:B17 B33:B34 B100:B148 B19:B29 B259:B269 B210:B214 B377:B386 B289 B291:B348 B37:B69 B199:B208 B150:B189 B365:B372 B252:B254">
    <cfRule type="containsText" dxfId="131" priority="181" operator="containsText" text="X">
      <formula>NOT(ISERROR(SEARCH("X",B4)))</formula>
    </cfRule>
  </conditionalFormatting>
  <conditionalFormatting sqref="D300:D301 G352:O352 F300:O301 E221:H221 E18:F19 H18:O19 J221:O221 F47:G47 I47:O47 C71:C115 E48:O110 E4:O17 E35 G35:M35 O35:O36 E133:M134 O133:O134 E120:O132 E118:M119 O118:O119 E112:O117 E111:M111 O111 E353:O386 F198:O198 E197:E198 B193:B197 E222:O246 E263:L263 N263:O263 G197:J197 E302:O351 E248:L250 E247:G247 I247:L247 E252:L253 E251:G251 E254:G254 E264:O299 E37:O46 C37:C69 E199:O220 E195:J196 L195:O197 C117:C161 C164:C351 I251:L251 I254:L254 E256:O262 E255:H255 N247:O253 E135:O194 N254:N255 J255:L255 C4:C35 E20:O34">
    <cfRule type="containsText" dxfId="130" priority="180" operator="containsText" text="ej">
      <formula>NOT(ISERROR(SEARCH("ej",B4)))</formula>
    </cfRule>
    <cfRule type="notContainsBlanks" dxfId="129" priority="182">
      <formula>LEN(TRIM(B4))&gt;0</formula>
    </cfRule>
  </conditionalFormatting>
  <conditionalFormatting sqref="E352:F352">
    <cfRule type="containsText" dxfId="128" priority="176" operator="containsText" text="ej">
      <formula>NOT(ISERROR(SEARCH("ej",E352)))</formula>
    </cfRule>
    <cfRule type="notContainsBlanks" dxfId="127" priority="177">
      <formula>LEN(TRIM(E352))&gt;0</formula>
    </cfRule>
  </conditionalFormatting>
  <conditionalFormatting sqref="I221">
    <cfRule type="containsText" dxfId="126" priority="168" operator="containsText" text="ej">
      <formula>NOT(ISERROR(SEARCH("ej",I221)))</formula>
    </cfRule>
    <cfRule type="notContainsBlanks" dxfId="125" priority="169">
      <formula>LEN(TRIM(I221))&gt;0</formula>
    </cfRule>
  </conditionalFormatting>
  <conditionalFormatting sqref="B349">
    <cfRule type="containsText" dxfId="124" priority="166" operator="containsText" text="ej">
      <formula>NOT(ISERROR(SEARCH("ej",B349)))</formula>
    </cfRule>
    <cfRule type="notContainsBlanks" dxfId="123" priority="167">
      <formula>LEN(TRIM(B349))&gt;0</formula>
    </cfRule>
  </conditionalFormatting>
  <conditionalFormatting sqref="C353:C386">
    <cfRule type="containsText" dxfId="122" priority="160" operator="containsText" text="ej">
      <formula>NOT(ISERROR(SEARCH("ej",C353)))</formula>
    </cfRule>
    <cfRule type="notContainsBlanks" dxfId="121" priority="161">
      <formula>LEN(TRIM(C353))&gt;0</formula>
    </cfRule>
  </conditionalFormatting>
  <conditionalFormatting sqref="C352">
    <cfRule type="containsText" dxfId="120" priority="158" operator="containsText" text="ej">
      <formula>NOT(ISERROR(SEARCH("ej",C352)))</formula>
    </cfRule>
    <cfRule type="notContainsBlanks" dxfId="119" priority="159">
      <formula>LEN(TRIM(C352))&gt;0</formula>
    </cfRule>
  </conditionalFormatting>
  <conditionalFormatting sqref="G18:G19">
    <cfRule type="containsText" dxfId="118" priority="154" operator="containsText" text="ej">
      <formula>NOT(ISERROR(SEARCH("ej",G18)))</formula>
    </cfRule>
    <cfRule type="notContainsBlanks" dxfId="117" priority="155">
      <formula>LEN(TRIM(G18))&gt;0</formula>
    </cfRule>
  </conditionalFormatting>
  <conditionalFormatting sqref="B192">
    <cfRule type="containsText" dxfId="116" priority="146" operator="containsText" text="ej">
      <formula>NOT(ISERROR(SEARCH("ej",B192)))</formula>
    </cfRule>
    <cfRule type="notContainsBlanks" dxfId="115" priority="147">
      <formula>LEN(TRIM(B192))&gt;0</formula>
    </cfRule>
  </conditionalFormatting>
  <conditionalFormatting sqref="B222">
    <cfRule type="containsText" dxfId="114" priority="130" operator="containsText" text="ej">
      <formula>NOT(ISERROR(SEARCH("ej",B222)))</formula>
    </cfRule>
    <cfRule type="notContainsBlanks" dxfId="113" priority="131">
      <formula>LEN(TRIM(B222))&gt;0</formula>
    </cfRule>
  </conditionalFormatting>
  <conditionalFormatting sqref="B225">
    <cfRule type="containsText" dxfId="112" priority="120" operator="containsText" text="ej">
      <formula>NOT(ISERROR(SEARCH("ej",B225)))</formula>
    </cfRule>
    <cfRule type="notContainsBlanks" dxfId="111" priority="121">
      <formula>LEN(TRIM(B225))&gt;0</formula>
    </cfRule>
  </conditionalFormatting>
  <conditionalFormatting sqref="B226">
    <cfRule type="containsText" dxfId="110" priority="118" operator="containsText" text="ej">
      <formula>NOT(ISERROR(SEARCH("ej",B226)))</formula>
    </cfRule>
    <cfRule type="notContainsBlanks" dxfId="109" priority="119">
      <formula>LEN(TRIM(B226))&gt;0</formula>
    </cfRule>
  </conditionalFormatting>
  <conditionalFormatting sqref="B255">
    <cfRule type="containsText" dxfId="108" priority="110" operator="containsText" text="ej">
      <formula>NOT(ISERROR(SEARCH("ej",B255)))</formula>
    </cfRule>
    <cfRule type="notContainsBlanks" dxfId="107" priority="111">
      <formula>LEN(TRIM(B255))&gt;0</formula>
    </cfRule>
  </conditionalFormatting>
  <conditionalFormatting sqref="B271:B272">
    <cfRule type="containsText" dxfId="106" priority="108" operator="containsText" text="ej">
      <formula>NOT(ISERROR(SEARCH("ej",B271)))</formula>
    </cfRule>
    <cfRule type="notContainsBlanks" dxfId="105" priority="109">
      <formula>LEN(TRIM(B271))&gt;0</formula>
    </cfRule>
  </conditionalFormatting>
  <conditionalFormatting sqref="B270">
    <cfRule type="containsText" dxfId="104" priority="106" operator="containsText" text="ej">
      <formula>NOT(ISERROR(SEARCH("ej",B270)))</formula>
    </cfRule>
    <cfRule type="notContainsBlanks" dxfId="103" priority="107">
      <formula>LEN(TRIM(B270))&gt;0</formula>
    </cfRule>
  </conditionalFormatting>
  <conditionalFormatting sqref="B149">
    <cfRule type="containsText" dxfId="102" priority="102" operator="containsText" text="ej">
      <formula>NOT(ISERROR(SEARCH("ej",B149)))</formula>
    </cfRule>
    <cfRule type="notContainsBlanks" dxfId="101" priority="103">
      <formula>LEN(TRIM(B149))&gt;0</formula>
    </cfRule>
  </conditionalFormatting>
  <conditionalFormatting sqref="B215">
    <cfRule type="containsText" dxfId="100" priority="96" operator="containsText" text="ej">
      <formula>NOT(ISERROR(SEARCH("ej",B215)))</formula>
    </cfRule>
    <cfRule type="notContainsBlanks" dxfId="99" priority="97">
      <formula>LEN(TRIM(B215))&gt;0</formula>
    </cfRule>
  </conditionalFormatting>
  <conditionalFormatting sqref="B209">
    <cfRule type="containsText" dxfId="98" priority="94" operator="containsText" text="ej">
      <formula>NOT(ISERROR(SEARCH("ej",B209)))</formula>
    </cfRule>
    <cfRule type="notContainsBlanks" dxfId="97" priority="95">
      <formula>LEN(TRIM(B209))&gt;0</formula>
    </cfRule>
  </conditionalFormatting>
  <conditionalFormatting sqref="B190">
    <cfRule type="containsText" dxfId="96" priority="93" operator="containsText" text="X">
      <formula>NOT(ISERROR(SEARCH("X",B190)))</formula>
    </cfRule>
  </conditionalFormatting>
  <conditionalFormatting sqref="C70">
    <cfRule type="containsText" dxfId="95" priority="91" operator="containsText" text="ej">
      <formula>NOT(ISERROR(SEARCH("ej",C70)))</formula>
    </cfRule>
    <cfRule type="notContainsBlanks" dxfId="94" priority="92">
      <formula>LEN(TRIM(C70))&gt;0</formula>
    </cfRule>
  </conditionalFormatting>
  <conditionalFormatting sqref="B70">
    <cfRule type="containsText" dxfId="93" priority="89" operator="containsText" text="ej">
      <formula>NOT(ISERROR(SEARCH("ej",B70)))</formula>
    </cfRule>
    <cfRule type="notContainsBlanks" dxfId="92" priority="90">
      <formula>LEN(TRIM(B70))&gt;0</formula>
    </cfRule>
  </conditionalFormatting>
  <conditionalFormatting sqref="C116">
    <cfRule type="containsText" dxfId="91" priority="87" operator="containsText" text="ej">
      <formula>NOT(ISERROR(SEARCH("ej",C116)))</formula>
    </cfRule>
    <cfRule type="notContainsBlanks" dxfId="90" priority="88">
      <formula>LEN(TRIM(C116))&gt;0</formula>
    </cfRule>
  </conditionalFormatting>
  <conditionalFormatting sqref="B32">
    <cfRule type="containsText" dxfId="89" priority="83" operator="containsText" text="ej">
      <formula>NOT(ISERROR(SEARCH("ej",B32)))</formula>
    </cfRule>
    <cfRule type="notContainsBlanks" dxfId="88" priority="84">
      <formula>LEN(TRIM(B32))&gt;0</formula>
    </cfRule>
  </conditionalFormatting>
  <conditionalFormatting sqref="B6">
    <cfRule type="containsText" dxfId="87" priority="81" operator="containsText" text="ej">
      <formula>NOT(ISERROR(SEARCH("ej",B6)))</formula>
    </cfRule>
    <cfRule type="notContainsBlanks" dxfId="86" priority="82">
      <formula>LEN(TRIM(B6))&gt;0</formula>
    </cfRule>
  </conditionalFormatting>
  <conditionalFormatting sqref="B99">
    <cfRule type="containsText" dxfId="85" priority="79" operator="containsText" text="ej">
      <formula>NOT(ISERROR(SEARCH("ej",B99)))</formula>
    </cfRule>
    <cfRule type="notContainsBlanks" dxfId="84" priority="80">
      <formula>LEN(TRIM(B99))&gt;0</formula>
    </cfRule>
  </conditionalFormatting>
  <conditionalFormatting sqref="B18">
    <cfRule type="containsText" dxfId="83" priority="77" operator="containsText" text="ej">
      <formula>NOT(ISERROR(SEARCH("ej",B18)))</formula>
    </cfRule>
    <cfRule type="notContainsBlanks" dxfId="82" priority="78">
      <formula>LEN(TRIM(B18))&gt;0</formula>
    </cfRule>
  </conditionalFormatting>
  <conditionalFormatting sqref="B31">
    <cfRule type="containsText" dxfId="81" priority="75" operator="containsText" text="ej">
      <formula>NOT(ISERROR(SEARCH("ej",B31)))</formula>
    </cfRule>
    <cfRule type="notContainsBlanks" dxfId="80" priority="76">
      <formula>LEN(TRIM(B31))&gt;0</formula>
    </cfRule>
  </conditionalFormatting>
  <conditionalFormatting sqref="B258">
    <cfRule type="containsText" dxfId="79" priority="73" operator="containsText" text="ej">
      <formula>NOT(ISERROR(SEARCH("ej",B258)))</formula>
    </cfRule>
    <cfRule type="notContainsBlanks" dxfId="78" priority="74">
      <formula>LEN(TRIM(B258))&gt;0</formula>
    </cfRule>
  </conditionalFormatting>
  <conditionalFormatting sqref="B191">
    <cfRule type="containsText" dxfId="77" priority="71" operator="containsText" text="ej">
      <formula>NOT(ISERROR(SEARCH("ej",B191)))</formula>
    </cfRule>
    <cfRule type="notContainsBlanks" dxfId="76" priority="72">
      <formula>LEN(TRIM(B191))&gt;0</formula>
    </cfRule>
  </conditionalFormatting>
  <conditionalFormatting sqref="B35">
    <cfRule type="containsText" dxfId="75" priority="69" operator="containsText" text="ej">
      <formula>NOT(ISERROR(SEARCH("ej",B35)))</formula>
    </cfRule>
    <cfRule type="notContainsBlanks" dxfId="74" priority="70">
      <formula>LEN(TRIM(B35))&gt;0</formula>
    </cfRule>
  </conditionalFormatting>
  <conditionalFormatting sqref="F35">
    <cfRule type="containsText" dxfId="73" priority="67" operator="containsText" text="ej">
      <formula>NOT(ISERROR(SEARCH("ej",F35)))</formula>
    </cfRule>
    <cfRule type="notContainsBlanks" dxfId="72" priority="68">
      <formula>LEN(TRIM(F35))&gt;0</formula>
    </cfRule>
  </conditionalFormatting>
  <conditionalFormatting sqref="N35">
    <cfRule type="containsText" dxfId="71" priority="65" operator="containsText" text="ej">
      <formula>NOT(ISERROR(SEARCH("ej",N35)))</formula>
    </cfRule>
    <cfRule type="notContainsBlanks" dxfId="70" priority="66">
      <formula>LEN(TRIM(N35))&gt;0</formula>
    </cfRule>
  </conditionalFormatting>
  <conditionalFormatting sqref="B30">
    <cfRule type="containsText" dxfId="69" priority="61" operator="containsText" text="ej">
      <formula>NOT(ISERROR(SEARCH("ej",B30)))</formula>
    </cfRule>
    <cfRule type="notContainsBlanks" dxfId="68" priority="62">
      <formula>LEN(TRIM(B30))&gt;0</formula>
    </cfRule>
  </conditionalFormatting>
  <conditionalFormatting sqref="C36 E36 G36:M36">
    <cfRule type="containsText" dxfId="67" priority="59" operator="containsText" text="ej">
      <formula>NOT(ISERROR(SEARCH("ej",C36)))</formula>
    </cfRule>
    <cfRule type="notContainsBlanks" dxfId="66" priority="60">
      <formula>LEN(TRIM(C36))&gt;0</formula>
    </cfRule>
  </conditionalFormatting>
  <conditionalFormatting sqref="D36">
    <cfRule type="containsText" dxfId="65" priority="57" operator="containsText" text="ej">
      <formula>NOT(ISERROR(SEARCH("ej",D36)))</formula>
    </cfRule>
    <cfRule type="notContainsBlanks" dxfId="64" priority="58">
      <formula>LEN(TRIM(D36))&gt;0</formula>
    </cfRule>
  </conditionalFormatting>
  <conditionalFormatting sqref="B36">
    <cfRule type="containsText" dxfId="63" priority="55" operator="containsText" text="ej">
      <formula>NOT(ISERROR(SEARCH("ej",B36)))</formula>
    </cfRule>
    <cfRule type="notContainsBlanks" dxfId="62" priority="56">
      <formula>LEN(TRIM(B36))&gt;0</formula>
    </cfRule>
  </conditionalFormatting>
  <conditionalFormatting sqref="F36">
    <cfRule type="containsText" dxfId="61" priority="53" operator="containsText" text="ej">
      <formula>NOT(ISERROR(SEARCH("ej",F36)))</formula>
    </cfRule>
    <cfRule type="notContainsBlanks" dxfId="60" priority="54">
      <formula>LEN(TRIM(F36))&gt;0</formula>
    </cfRule>
  </conditionalFormatting>
  <conditionalFormatting sqref="N36">
    <cfRule type="containsText" dxfId="59" priority="51" operator="containsText" text="ej">
      <formula>NOT(ISERROR(SEARCH("ej",N36)))</formula>
    </cfRule>
    <cfRule type="notContainsBlanks" dxfId="58" priority="52">
      <formula>LEN(TRIM(N36))&gt;0</formula>
    </cfRule>
  </conditionalFormatting>
  <conditionalFormatting sqref="B373:B376">
    <cfRule type="containsText" dxfId="57" priority="49" operator="containsText" text="ej">
      <formula>NOT(ISERROR(SEARCH("ej",B373)))</formula>
    </cfRule>
    <cfRule type="notContainsBlanks" dxfId="56" priority="50">
      <formula>LEN(TRIM(B373))&gt;0</formula>
    </cfRule>
  </conditionalFormatting>
  <conditionalFormatting sqref="B287">
    <cfRule type="containsText" dxfId="55" priority="47" operator="containsText" text="ej">
      <formula>NOT(ISERROR(SEARCH("ej",B287)))</formula>
    </cfRule>
    <cfRule type="notContainsBlanks" dxfId="54" priority="48">
      <formula>LEN(TRIM(B287))&gt;0</formula>
    </cfRule>
  </conditionalFormatting>
  <conditionalFormatting sqref="M263">
    <cfRule type="containsText" dxfId="53" priority="45" operator="containsText" text="ej">
      <formula>NOT(ISERROR(SEARCH("ej",M263)))</formula>
    </cfRule>
    <cfRule type="notContainsBlanks" dxfId="52" priority="46">
      <formula>LEN(TRIM(M263))&gt;0</formula>
    </cfRule>
  </conditionalFormatting>
  <conditionalFormatting sqref="B198">
    <cfRule type="containsText" dxfId="51" priority="43" operator="containsText" text="ej">
      <formula>NOT(ISERROR(SEARCH("ej",B198)))</formula>
    </cfRule>
    <cfRule type="notContainsBlanks" dxfId="50" priority="44">
      <formula>LEN(TRIM(B198))&gt;0</formula>
    </cfRule>
  </conditionalFormatting>
  <conditionalFormatting sqref="H47">
    <cfRule type="containsText" dxfId="49" priority="41" operator="containsText" text="ej">
      <formula>NOT(ISERROR(SEARCH("ej",H47)))</formula>
    </cfRule>
    <cfRule type="notContainsBlanks" dxfId="48" priority="42">
      <formula>LEN(TRIM(H47))&gt;0</formula>
    </cfRule>
  </conditionalFormatting>
  <conditionalFormatting sqref="B251">
    <cfRule type="containsText" dxfId="47" priority="35" operator="containsText" text="ej">
      <formula>NOT(ISERROR(SEARCH("ej",B251)))</formula>
    </cfRule>
    <cfRule type="notContainsBlanks" dxfId="46" priority="36">
      <formula>LEN(TRIM(B251))&gt;0</formula>
    </cfRule>
  </conditionalFormatting>
  <conditionalFormatting sqref="H251">
    <cfRule type="containsText" dxfId="45" priority="31" operator="containsText" text="ej">
      <formula>NOT(ISERROR(SEARCH("ej",H251)))</formula>
    </cfRule>
    <cfRule type="notContainsBlanks" dxfId="44" priority="32">
      <formula>LEN(TRIM(H251))&gt;0</formula>
    </cfRule>
  </conditionalFormatting>
  <conditionalFormatting sqref="B290">
    <cfRule type="containsText" dxfId="43" priority="27" operator="containsText" text="ej">
      <formula>NOT(ISERROR(SEARCH("ej",B290)))</formula>
    </cfRule>
    <cfRule type="notContainsBlanks" dxfId="42" priority="28">
      <formula>LEN(TRIM(B290))&gt;0</formula>
    </cfRule>
  </conditionalFormatting>
  <conditionalFormatting sqref="B288">
    <cfRule type="containsText" dxfId="41" priority="25" operator="containsText" text="ej">
      <formula>NOT(ISERROR(SEARCH("ej",B288)))</formula>
    </cfRule>
    <cfRule type="notContainsBlanks" dxfId="40" priority="26">
      <formula>LEN(TRIM(B288))&gt;0</formula>
    </cfRule>
  </conditionalFormatting>
  <conditionalFormatting sqref="B247">
    <cfRule type="containsText" dxfId="39" priority="23" operator="containsText" text="ej">
      <formula>NOT(ISERROR(SEARCH("ej",B247)))</formula>
    </cfRule>
    <cfRule type="notContainsBlanks" dxfId="38" priority="24">
      <formula>LEN(TRIM(B247))&gt;0</formula>
    </cfRule>
  </conditionalFormatting>
  <conditionalFormatting sqref="H254">
    <cfRule type="containsText" dxfId="37" priority="21" operator="containsText" text="ej">
      <formula>NOT(ISERROR(SEARCH("ej",H254)))</formula>
    </cfRule>
    <cfRule type="notContainsBlanks" dxfId="36" priority="22">
      <formula>LEN(TRIM(H254))&gt;0</formula>
    </cfRule>
  </conditionalFormatting>
  <conditionalFormatting sqref="H247">
    <cfRule type="containsText" dxfId="35" priority="19" operator="containsText" text="ej">
      <formula>NOT(ISERROR(SEARCH("ej",H247)))</formula>
    </cfRule>
    <cfRule type="notContainsBlanks" dxfId="34" priority="20">
      <formula>LEN(TRIM(H247))&gt;0</formula>
    </cfRule>
  </conditionalFormatting>
  <conditionalFormatting sqref="K195:K197">
    <cfRule type="containsText" dxfId="33" priority="15" operator="containsText" text="ej">
      <formula>NOT(ISERROR(SEARCH("ej",K195)))</formula>
    </cfRule>
    <cfRule type="notContainsBlanks" dxfId="32" priority="16">
      <formula>LEN(TRIM(K195))&gt;0</formula>
    </cfRule>
  </conditionalFormatting>
  <conditionalFormatting sqref="C162">
    <cfRule type="containsText" dxfId="31" priority="14" operator="containsText" text="X">
      <formula>NOT(ISERROR(SEARCH("X",C162)))</formula>
    </cfRule>
  </conditionalFormatting>
  <conditionalFormatting sqref="C163">
    <cfRule type="containsText" dxfId="30" priority="13" operator="containsText" text="X">
      <formula>NOT(ISERROR(SEARCH("X",C163)))</formula>
    </cfRule>
  </conditionalFormatting>
  <conditionalFormatting sqref="B363">
    <cfRule type="containsText" dxfId="29" priority="11" operator="containsText" text="ej">
      <formula>NOT(ISERROR(SEARCH("ej",B363)))</formula>
    </cfRule>
    <cfRule type="notContainsBlanks" dxfId="28" priority="12">
      <formula>LEN(TRIM(B363))&gt;0</formula>
    </cfRule>
  </conditionalFormatting>
  <conditionalFormatting sqref="B364">
    <cfRule type="containsText" dxfId="27" priority="9" operator="containsText" text="ej">
      <formula>NOT(ISERROR(SEARCH("ej",B364)))</formula>
    </cfRule>
    <cfRule type="notContainsBlanks" dxfId="26" priority="10">
      <formula>LEN(TRIM(B364))&gt;0</formula>
    </cfRule>
  </conditionalFormatting>
  <conditionalFormatting sqref="M247:M255">
    <cfRule type="containsText" dxfId="25" priority="7" operator="containsText" text="ej">
      <formula>NOT(ISERROR(SEARCH("ej",M247)))</formula>
    </cfRule>
    <cfRule type="notContainsBlanks" dxfId="24" priority="8">
      <formula>LEN(TRIM(M247))&gt;0</formula>
    </cfRule>
  </conditionalFormatting>
  <conditionalFormatting sqref="O254:O255">
    <cfRule type="containsText" dxfId="23" priority="5" operator="containsText" text="ej">
      <formula>NOT(ISERROR(SEARCH("ej",O254)))</formula>
    </cfRule>
    <cfRule type="notContainsBlanks" dxfId="22" priority="6">
      <formula>LEN(TRIM(O254))&gt;0</formula>
    </cfRule>
  </conditionalFormatting>
  <conditionalFormatting sqref="I255">
    <cfRule type="containsText" dxfId="21" priority="3" operator="containsText" text="ej">
      <formula>NOT(ISERROR(SEARCH("ej",I255)))</formula>
    </cfRule>
    <cfRule type="notContainsBlanks" dxfId="20" priority="4">
      <formula>LEN(TRIM(I255))&gt;0</formula>
    </cfRule>
  </conditionalFormatting>
  <printOptions horizontalCentered="1" verticalCentered="1"/>
  <pageMargins left="0.23622047244094491" right="0.23622047244094491" top="0.74803149606299213" bottom="0.74803149606299213" header="0.31496062992125984" footer="0.31496062992125984"/>
  <pageSetup paperSize="9" scale="49" fitToHeight="0" orientation="landscape"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7"/>
  <sheetViews>
    <sheetView zoomScale="70" zoomScaleNormal="70" workbookViewId="0">
      <pane ySplit="1" topLeftCell="A97" activePane="bottomLeft" state="frozen"/>
      <selection pane="bottomLeft" activeCell="F107" sqref="F107"/>
    </sheetView>
  </sheetViews>
  <sheetFormatPr defaultColWidth="8.54296875" defaultRowHeight="14.5" x14ac:dyDescent="0.35"/>
  <cols>
    <col min="1" max="1" width="10" style="6" customWidth="1"/>
    <col min="2" max="2" width="13.1796875" style="6" bestFit="1" customWidth="1"/>
    <col min="3" max="3" width="45.453125" style="6" bestFit="1" customWidth="1"/>
    <col min="4" max="4" width="35.54296875" style="6" customWidth="1"/>
    <col min="5" max="5" width="44.453125" style="6" customWidth="1"/>
    <col min="6" max="6" width="56.54296875" style="6" customWidth="1"/>
    <col min="7" max="7" width="11.54296875" style="6" bestFit="1" customWidth="1"/>
    <col min="8" max="16384" width="8.54296875" style="6"/>
  </cols>
  <sheetData>
    <row r="1" spans="1:7" x14ac:dyDescent="0.35">
      <c r="A1" s="5" t="s">
        <v>747</v>
      </c>
      <c r="B1" s="5" t="s">
        <v>702</v>
      </c>
      <c r="C1" s="5" t="s">
        <v>737</v>
      </c>
      <c r="D1" s="5" t="s">
        <v>703</v>
      </c>
      <c r="E1" s="5" t="s">
        <v>704</v>
      </c>
      <c r="F1" s="5" t="s">
        <v>705</v>
      </c>
      <c r="G1" s="8" t="s">
        <v>709</v>
      </c>
    </row>
    <row r="2" spans="1:7" ht="29" x14ac:dyDescent="0.35">
      <c r="A2" s="6" t="s">
        <v>748</v>
      </c>
      <c r="B2" s="9">
        <v>43138</v>
      </c>
      <c r="C2" s="9" t="s">
        <v>136</v>
      </c>
      <c r="D2" s="6" t="s">
        <v>738</v>
      </c>
      <c r="E2" s="6" t="s">
        <v>739</v>
      </c>
      <c r="F2" s="6" t="s">
        <v>708</v>
      </c>
      <c r="G2" s="6" t="s">
        <v>710</v>
      </c>
    </row>
    <row r="3" spans="1:7" ht="29" x14ac:dyDescent="0.35">
      <c r="A3" s="6" t="s">
        <v>748</v>
      </c>
      <c r="B3" s="9">
        <v>43138</v>
      </c>
      <c r="C3" s="9" t="s">
        <v>183</v>
      </c>
      <c r="D3" s="6" t="s">
        <v>740</v>
      </c>
      <c r="E3" s="6" t="s">
        <v>741</v>
      </c>
      <c r="F3" s="6" t="s">
        <v>711</v>
      </c>
      <c r="G3" s="6" t="s">
        <v>710</v>
      </c>
    </row>
    <row r="4" spans="1:7" ht="29" x14ac:dyDescent="0.35">
      <c r="A4" s="6" t="s">
        <v>748</v>
      </c>
      <c r="B4" s="9">
        <v>43138</v>
      </c>
      <c r="C4" s="9" t="s">
        <v>180</v>
      </c>
      <c r="E4" s="6" t="s">
        <v>714</v>
      </c>
      <c r="F4" s="6" t="s">
        <v>715</v>
      </c>
      <c r="G4" s="6" t="s">
        <v>722</v>
      </c>
    </row>
    <row r="5" spans="1:7" ht="43.5" x14ac:dyDescent="0.35">
      <c r="A5" s="6" t="s">
        <v>748</v>
      </c>
      <c r="B5" s="9">
        <v>43138</v>
      </c>
      <c r="C5" s="9" t="s">
        <v>19</v>
      </c>
      <c r="E5" s="6" t="s">
        <v>716</v>
      </c>
      <c r="F5" s="6" t="s">
        <v>715</v>
      </c>
      <c r="G5" s="6" t="s">
        <v>721</v>
      </c>
    </row>
    <row r="6" spans="1:7" x14ac:dyDescent="0.35">
      <c r="A6" s="6" t="s">
        <v>748</v>
      </c>
      <c r="B6" s="9">
        <v>43138</v>
      </c>
      <c r="C6" s="6" t="s">
        <v>85</v>
      </c>
      <c r="E6" s="6" t="s">
        <v>718</v>
      </c>
      <c r="F6" s="6" t="s">
        <v>717</v>
      </c>
      <c r="G6" s="6" t="s">
        <v>710</v>
      </c>
    </row>
    <row r="7" spans="1:7" ht="29" x14ac:dyDescent="0.35">
      <c r="A7" s="6" t="s">
        <v>748</v>
      </c>
      <c r="B7" s="9">
        <v>43138</v>
      </c>
      <c r="C7" s="9" t="s">
        <v>35</v>
      </c>
      <c r="D7" s="6" t="s">
        <v>742</v>
      </c>
      <c r="F7" s="6" t="s">
        <v>719</v>
      </c>
      <c r="G7" s="6" t="s">
        <v>720</v>
      </c>
    </row>
    <row r="8" spans="1:7" ht="29" x14ac:dyDescent="0.35">
      <c r="A8" s="6" t="s">
        <v>748</v>
      </c>
      <c r="B8" s="9">
        <v>43138</v>
      </c>
      <c r="C8" s="9" t="s">
        <v>104</v>
      </c>
      <c r="D8" s="6" t="s">
        <v>743</v>
      </c>
      <c r="E8" s="6" t="s">
        <v>744</v>
      </c>
      <c r="F8" s="6" t="s">
        <v>723</v>
      </c>
      <c r="G8" s="6" t="s">
        <v>721</v>
      </c>
    </row>
    <row r="9" spans="1:7" s="7" customFormat="1" x14ac:dyDescent="0.35">
      <c r="A9" s="6" t="s">
        <v>748</v>
      </c>
      <c r="B9" s="10">
        <v>43143</v>
      </c>
      <c r="C9" s="9" t="s">
        <v>180</v>
      </c>
      <c r="E9" s="7" t="s">
        <v>725</v>
      </c>
      <c r="G9" s="7" t="s">
        <v>726</v>
      </c>
    </row>
    <row r="10" spans="1:7" x14ac:dyDescent="0.35">
      <c r="A10" s="6" t="s">
        <v>748</v>
      </c>
      <c r="B10" s="10">
        <v>43146</v>
      </c>
      <c r="C10" s="7" t="s">
        <v>134</v>
      </c>
      <c r="D10" s="7"/>
      <c r="E10" s="7" t="s">
        <v>727</v>
      </c>
      <c r="F10" s="7"/>
      <c r="G10" s="7" t="s">
        <v>726</v>
      </c>
    </row>
    <row r="11" spans="1:7" x14ac:dyDescent="0.35">
      <c r="A11" s="6" t="s">
        <v>748</v>
      </c>
      <c r="B11" s="10">
        <v>43168</v>
      </c>
      <c r="C11" s="10" t="s">
        <v>238</v>
      </c>
      <c r="D11" s="7"/>
      <c r="E11" s="7" t="s">
        <v>745</v>
      </c>
      <c r="F11" s="7"/>
      <c r="G11" s="7" t="s">
        <v>726</v>
      </c>
    </row>
    <row r="12" spans="1:7" x14ac:dyDescent="0.35">
      <c r="A12" s="6" t="s">
        <v>748</v>
      </c>
      <c r="B12" s="10">
        <v>43172</v>
      </c>
      <c r="C12" s="10" t="s">
        <v>731</v>
      </c>
      <c r="D12" s="7"/>
      <c r="E12" s="7" t="s">
        <v>730</v>
      </c>
      <c r="F12" s="7" t="s">
        <v>731</v>
      </c>
      <c r="G12" s="7" t="s">
        <v>726</v>
      </c>
    </row>
    <row r="13" spans="1:7" x14ac:dyDescent="0.35">
      <c r="A13" s="6" t="s">
        <v>748</v>
      </c>
      <c r="B13" s="10">
        <v>43172</v>
      </c>
      <c r="C13" s="7" t="s">
        <v>732</v>
      </c>
      <c r="E13" s="7" t="s">
        <v>730</v>
      </c>
      <c r="F13" s="7" t="s">
        <v>732</v>
      </c>
      <c r="G13" s="6" t="s">
        <v>726</v>
      </c>
    </row>
    <row r="14" spans="1:7" x14ac:dyDescent="0.35">
      <c r="A14" s="6" t="s">
        <v>748</v>
      </c>
      <c r="B14" s="9">
        <v>43172</v>
      </c>
      <c r="C14" s="9" t="s">
        <v>159</v>
      </c>
      <c r="E14" s="6" t="s">
        <v>733</v>
      </c>
      <c r="F14" s="6" t="s">
        <v>734</v>
      </c>
      <c r="G14" s="6" t="s">
        <v>726</v>
      </c>
    </row>
    <row r="15" spans="1:7" x14ac:dyDescent="0.35">
      <c r="A15" s="6" t="s">
        <v>748</v>
      </c>
      <c r="B15" s="9">
        <v>43179</v>
      </c>
      <c r="C15" s="9" t="s">
        <v>87</v>
      </c>
      <c r="E15" s="7" t="s">
        <v>746</v>
      </c>
      <c r="F15" s="6" t="s">
        <v>735</v>
      </c>
      <c r="G15" s="6" t="s">
        <v>726</v>
      </c>
    </row>
    <row r="16" spans="1:7" x14ac:dyDescent="0.35">
      <c r="A16" s="6" t="s">
        <v>749</v>
      </c>
      <c r="B16" s="9">
        <v>43210</v>
      </c>
      <c r="C16" s="6" t="s">
        <v>87</v>
      </c>
      <c r="E16" s="7" t="s">
        <v>750</v>
      </c>
      <c r="F16" s="6" t="s">
        <v>752</v>
      </c>
      <c r="G16" s="6" t="s">
        <v>753</v>
      </c>
    </row>
    <row r="17" spans="1:7" x14ac:dyDescent="0.35">
      <c r="A17" s="6" t="s">
        <v>749</v>
      </c>
      <c r="B17" s="9">
        <v>43343</v>
      </c>
      <c r="C17" s="6" t="s">
        <v>763</v>
      </c>
      <c r="D17" s="6" t="s">
        <v>738</v>
      </c>
      <c r="E17" s="7" t="s">
        <v>764</v>
      </c>
      <c r="F17" s="6" t="s">
        <v>765</v>
      </c>
      <c r="G17" s="6" t="s">
        <v>710</v>
      </c>
    </row>
    <row r="18" spans="1:7" ht="43.5" x14ac:dyDescent="0.35">
      <c r="A18" s="6" t="s">
        <v>768</v>
      </c>
      <c r="B18" s="9">
        <v>43330</v>
      </c>
      <c r="C18" s="6" t="s">
        <v>769</v>
      </c>
      <c r="D18" s="6" t="s">
        <v>770</v>
      </c>
      <c r="E18" s="6" t="s">
        <v>738</v>
      </c>
      <c r="F18" s="6" t="s">
        <v>771</v>
      </c>
      <c r="G18" s="6" t="s">
        <v>710</v>
      </c>
    </row>
    <row r="19" spans="1:7" ht="58" x14ac:dyDescent="0.35">
      <c r="A19" s="6" t="s">
        <v>768</v>
      </c>
      <c r="B19" s="9">
        <v>43390</v>
      </c>
      <c r="C19" s="6" t="s">
        <v>5</v>
      </c>
      <c r="D19" s="6" t="s">
        <v>773</v>
      </c>
      <c r="E19" s="6" t="s">
        <v>774</v>
      </c>
      <c r="F19" s="6" t="s">
        <v>775</v>
      </c>
      <c r="G19" s="6" t="s">
        <v>710</v>
      </c>
    </row>
    <row r="20" spans="1:7" x14ac:dyDescent="0.35">
      <c r="A20" s="6" t="s">
        <v>784</v>
      </c>
      <c r="B20" s="9">
        <v>43411</v>
      </c>
      <c r="C20" s="6" t="s">
        <v>780</v>
      </c>
      <c r="F20" s="6" t="s">
        <v>781</v>
      </c>
      <c r="G20" s="6" t="s">
        <v>726</v>
      </c>
    </row>
    <row r="21" spans="1:7" ht="29" x14ac:dyDescent="0.35">
      <c r="A21" s="6" t="s">
        <v>784</v>
      </c>
      <c r="B21" s="9">
        <v>43432</v>
      </c>
      <c r="C21" s="6" t="s">
        <v>785</v>
      </c>
      <c r="F21" s="6" t="s">
        <v>783</v>
      </c>
      <c r="G21" s="6" t="s">
        <v>726</v>
      </c>
    </row>
    <row r="22" spans="1:7" ht="29" x14ac:dyDescent="0.35">
      <c r="A22" s="6" t="s">
        <v>784</v>
      </c>
      <c r="B22" s="9">
        <v>43476</v>
      </c>
      <c r="C22" s="6" t="s">
        <v>785</v>
      </c>
      <c r="F22" s="6" t="s">
        <v>787</v>
      </c>
      <c r="G22" s="6" t="s">
        <v>726</v>
      </c>
    </row>
    <row r="23" spans="1:7" x14ac:dyDescent="0.35">
      <c r="A23" s="6" t="s">
        <v>784</v>
      </c>
      <c r="B23" s="9">
        <v>43479</v>
      </c>
      <c r="C23" s="11" t="s">
        <v>240</v>
      </c>
      <c r="D23" s="6" t="s">
        <v>789</v>
      </c>
      <c r="E23" s="6" t="s">
        <v>788</v>
      </c>
      <c r="F23" s="6" t="s">
        <v>790</v>
      </c>
      <c r="G23" s="6" t="s">
        <v>726</v>
      </c>
    </row>
    <row r="24" spans="1:7" ht="29" x14ac:dyDescent="0.35">
      <c r="A24" s="6" t="s">
        <v>784</v>
      </c>
      <c r="B24" s="9">
        <v>43488</v>
      </c>
      <c r="C24" s="6" t="s">
        <v>312</v>
      </c>
      <c r="D24" s="6" t="s">
        <v>793</v>
      </c>
      <c r="E24" s="6" t="s">
        <v>792</v>
      </c>
      <c r="G24" s="6" t="s">
        <v>726</v>
      </c>
    </row>
    <row r="25" spans="1:7" x14ac:dyDescent="0.35">
      <c r="A25" s="6" t="s">
        <v>972</v>
      </c>
      <c r="B25" s="9">
        <v>43556</v>
      </c>
      <c r="E25" s="6" t="s">
        <v>829</v>
      </c>
      <c r="F25" s="6" t="s">
        <v>971</v>
      </c>
      <c r="G25" s="6" t="s">
        <v>726</v>
      </c>
    </row>
    <row r="26" spans="1:7" ht="29" x14ac:dyDescent="0.35">
      <c r="A26" s="6" t="s">
        <v>975</v>
      </c>
      <c r="B26" s="9">
        <v>43601</v>
      </c>
      <c r="C26" s="6" t="s">
        <v>976</v>
      </c>
      <c r="D26" s="6" t="s">
        <v>977</v>
      </c>
      <c r="E26" s="6" t="s">
        <v>978</v>
      </c>
      <c r="F26" s="6" t="s">
        <v>979</v>
      </c>
      <c r="G26" s="6" t="s">
        <v>726</v>
      </c>
    </row>
    <row r="27" spans="1:7" x14ac:dyDescent="0.35">
      <c r="A27" s="6" t="s">
        <v>975</v>
      </c>
      <c r="B27" s="9">
        <v>43601</v>
      </c>
      <c r="C27" s="6" t="s">
        <v>247</v>
      </c>
      <c r="D27" s="6" t="s">
        <v>980</v>
      </c>
      <c r="E27" s="6" t="s">
        <v>981</v>
      </c>
      <c r="G27" s="6" t="s">
        <v>726</v>
      </c>
    </row>
    <row r="28" spans="1:7" x14ac:dyDescent="0.35">
      <c r="A28" s="6" t="s">
        <v>975</v>
      </c>
      <c r="B28" s="9">
        <v>43605</v>
      </c>
      <c r="C28" s="6" t="s">
        <v>50</v>
      </c>
      <c r="E28" s="6" t="s">
        <v>983</v>
      </c>
      <c r="G28" s="6" t="s">
        <v>726</v>
      </c>
    </row>
    <row r="29" spans="1:7" x14ac:dyDescent="0.35">
      <c r="A29" s="6" t="s">
        <v>975</v>
      </c>
      <c r="B29" s="9">
        <v>43613</v>
      </c>
      <c r="C29" s="6" t="s">
        <v>27</v>
      </c>
      <c r="E29" s="6" t="s">
        <v>984</v>
      </c>
      <c r="G29" s="6" t="s">
        <v>726</v>
      </c>
    </row>
    <row r="30" spans="1:7" x14ac:dyDescent="0.35">
      <c r="A30" s="6" t="s">
        <v>985</v>
      </c>
      <c r="B30" s="9">
        <v>43628</v>
      </c>
      <c r="C30" s="6" t="s">
        <v>112</v>
      </c>
      <c r="E30" s="6" t="s">
        <v>328</v>
      </c>
      <c r="F30" s="6" t="s">
        <v>986</v>
      </c>
      <c r="G30" s="6" t="s">
        <v>726</v>
      </c>
    </row>
    <row r="31" spans="1:7" ht="29" x14ac:dyDescent="0.35">
      <c r="A31" s="6" t="s">
        <v>1388</v>
      </c>
      <c r="B31" s="9">
        <v>43713</v>
      </c>
      <c r="C31" s="6" t="s">
        <v>316</v>
      </c>
      <c r="D31" s="6" t="s">
        <v>792</v>
      </c>
      <c r="E31" s="6" t="s">
        <v>1387</v>
      </c>
      <c r="G31" s="6" t="s">
        <v>726</v>
      </c>
    </row>
    <row r="32" spans="1:7" x14ac:dyDescent="0.35">
      <c r="A32" s="6" t="s">
        <v>1388</v>
      </c>
      <c r="B32" s="9">
        <v>43714</v>
      </c>
      <c r="C32" s="6" t="s">
        <v>35</v>
      </c>
      <c r="F32" s="6" t="s">
        <v>1389</v>
      </c>
      <c r="G32" s="6" t="s">
        <v>726</v>
      </c>
    </row>
    <row r="33" spans="1:7" ht="29" x14ac:dyDescent="0.35">
      <c r="A33" s="6" t="s">
        <v>1391</v>
      </c>
      <c r="B33" s="9">
        <v>43717</v>
      </c>
      <c r="C33" s="6" t="s">
        <v>95</v>
      </c>
      <c r="E33" s="6" t="s">
        <v>1390</v>
      </c>
      <c r="F33" s="6" t="s">
        <v>1392</v>
      </c>
      <c r="G33" s="6" t="s">
        <v>726</v>
      </c>
    </row>
    <row r="34" spans="1:7" x14ac:dyDescent="0.35">
      <c r="A34" s="6" t="s">
        <v>1394</v>
      </c>
      <c r="B34" s="9">
        <v>43753</v>
      </c>
      <c r="C34" s="6" t="s">
        <v>181</v>
      </c>
      <c r="D34" s="6" t="s">
        <v>1395</v>
      </c>
      <c r="E34" s="6" t="s">
        <v>1396</v>
      </c>
      <c r="F34" s="6" t="s">
        <v>1397</v>
      </c>
      <c r="G34" s="6" t="s">
        <v>726</v>
      </c>
    </row>
    <row r="35" spans="1:7" x14ac:dyDescent="0.35">
      <c r="A35" s="6" t="s">
        <v>1394</v>
      </c>
      <c r="B35" s="9">
        <v>43753</v>
      </c>
      <c r="C35" s="6" t="s">
        <v>165</v>
      </c>
      <c r="D35" s="6" t="s">
        <v>1398</v>
      </c>
      <c r="E35" s="6" t="s">
        <v>1399</v>
      </c>
      <c r="G35" s="6" t="s">
        <v>726</v>
      </c>
    </row>
    <row r="36" spans="1:7" x14ac:dyDescent="0.35">
      <c r="A36" s="6" t="s">
        <v>1394</v>
      </c>
      <c r="B36" s="9">
        <v>43753</v>
      </c>
      <c r="C36" s="6" t="s">
        <v>160</v>
      </c>
      <c r="D36" s="6" t="s">
        <v>1398</v>
      </c>
      <c r="E36" s="6" t="s">
        <v>1400</v>
      </c>
      <c r="G36" s="6" t="s">
        <v>726</v>
      </c>
    </row>
    <row r="37" spans="1:7" x14ac:dyDescent="0.35">
      <c r="A37" s="6" t="s">
        <v>1760</v>
      </c>
      <c r="B37" s="9">
        <v>43784</v>
      </c>
      <c r="C37" s="6" t="s">
        <v>1761</v>
      </c>
      <c r="D37" s="6" t="s">
        <v>1761</v>
      </c>
      <c r="E37" s="6" t="s">
        <v>1761</v>
      </c>
      <c r="F37" s="6" t="s">
        <v>1762</v>
      </c>
      <c r="G37" s="6" t="s">
        <v>726</v>
      </c>
    </row>
    <row r="38" spans="1:7" ht="29" x14ac:dyDescent="0.35">
      <c r="A38" s="6" t="s">
        <v>1760</v>
      </c>
      <c r="B38" s="9">
        <v>43784</v>
      </c>
      <c r="C38" s="6" t="s">
        <v>1764</v>
      </c>
      <c r="D38" s="6" t="s">
        <v>1765</v>
      </c>
      <c r="E38" s="6" t="s">
        <v>1766</v>
      </c>
      <c r="F38" s="6" t="s">
        <v>1767</v>
      </c>
      <c r="G38" s="6" t="s">
        <v>726</v>
      </c>
    </row>
    <row r="39" spans="1:7" x14ac:dyDescent="0.35">
      <c r="A39" s="6" t="s">
        <v>1760</v>
      </c>
      <c r="B39" s="9">
        <v>43784</v>
      </c>
      <c r="C39" s="6" t="s">
        <v>1768</v>
      </c>
      <c r="F39" s="6" t="s">
        <v>1769</v>
      </c>
      <c r="G39" s="6" t="s">
        <v>726</v>
      </c>
    </row>
    <row r="40" spans="1:7" x14ac:dyDescent="0.35">
      <c r="A40" s="6" t="s">
        <v>1760</v>
      </c>
      <c r="B40" s="9">
        <v>43784</v>
      </c>
      <c r="C40" s="6" t="s">
        <v>713</v>
      </c>
      <c r="D40" s="6" t="s">
        <v>713</v>
      </c>
      <c r="E40" s="6" t="s">
        <v>1770</v>
      </c>
      <c r="G40" s="6" t="s">
        <v>726</v>
      </c>
    </row>
    <row r="41" spans="1:7" ht="29" x14ac:dyDescent="0.35">
      <c r="A41" s="6" t="s">
        <v>2207</v>
      </c>
      <c r="B41" s="9">
        <v>43826</v>
      </c>
      <c r="C41" s="6" t="s">
        <v>664</v>
      </c>
      <c r="D41" s="6" t="s">
        <v>2208</v>
      </c>
      <c r="E41" s="6" t="s">
        <v>2209</v>
      </c>
      <c r="F41" s="6" t="s">
        <v>2210</v>
      </c>
      <c r="G41" s="6" t="s">
        <v>726</v>
      </c>
    </row>
    <row r="42" spans="1:7" ht="29" x14ac:dyDescent="0.35">
      <c r="A42" s="6" t="s">
        <v>2207</v>
      </c>
      <c r="B42" s="9">
        <v>43826</v>
      </c>
      <c r="C42" s="6" t="s">
        <v>119</v>
      </c>
      <c r="D42" s="6" t="s">
        <v>2212</v>
      </c>
      <c r="E42" s="6" t="s">
        <v>2211</v>
      </c>
      <c r="F42" s="6" t="s">
        <v>2210</v>
      </c>
      <c r="G42" s="6" t="s">
        <v>726</v>
      </c>
    </row>
    <row r="43" spans="1:7" x14ac:dyDescent="0.35">
      <c r="A43" s="6" t="s">
        <v>2207</v>
      </c>
      <c r="B43" s="9">
        <v>43844</v>
      </c>
      <c r="C43" s="6" t="s">
        <v>2218</v>
      </c>
      <c r="F43" s="6" t="s">
        <v>2219</v>
      </c>
      <c r="G43" s="6" t="s">
        <v>726</v>
      </c>
    </row>
    <row r="44" spans="1:7" x14ac:dyDescent="0.35">
      <c r="A44" s="6" t="s">
        <v>2207</v>
      </c>
      <c r="B44" s="9">
        <v>43844</v>
      </c>
      <c r="C44" s="6" t="s">
        <v>165</v>
      </c>
      <c r="F44" s="6" t="s">
        <v>2220</v>
      </c>
      <c r="G44" s="6" t="s">
        <v>726</v>
      </c>
    </row>
    <row r="45" spans="1:7" x14ac:dyDescent="0.35">
      <c r="A45" s="6" t="s">
        <v>2207</v>
      </c>
      <c r="B45" s="9">
        <v>43875</v>
      </c>
      <c r="C45" s="6" t="s">
        <v>240</v>
      </c>
      <c r="D45" s="6" t="s">
        <v>741</v>
      </c>
      <c r="E45" s="6" t="s">
        <v>2223</v>
      </c>
      <c r="G45" s="6" t="s">
        <v>726</v>
      </c>
    </row>
    <row r="46" spans="1:7" x14ac:dyDescent="0.35">
      <c r="A46" s="6" t="s">
        <v>2229</v>
      </c>
      <c r="B46" s="9">
        <v>43891</v>
      </c>
      <c r="C46" s="6" t="s">
        <v>2231</v>
      </c>
      <c r="E46" s="6" t="s">
        <v>2230</v>
      </c>
      <c r="F46" s="6" t="s">
        <v>2241</v>
      </c>
      <c r="G46" s="6" t="s">
        <v>726</v>
      </c>
    </row>
    <row r="47" spans="1:7" ht="29" x14ac:dyDescent="0.35">
      <c r="A47" s="6" t="s">
        <v>2229</v>
      </c>
      <c r="B47" s="9">
        <v>43891</v>
      </c>
      <c r="C47" s="6" t="s">
        <v>313</v>
      </c>
      <c r="E47" s="6" t="s">
        <v>2234</v>
      </c>
      <c r="G47" s="6" t="s">
        <v>726</v>
      </c>
    </row>
    <row r="48" spans="1:7" x14ac:dyDescent="0.35">
      <c r="A48" s="6" t="s">
        <v>2229</v>
      </c>
      <c r="B48" s="9">
        <v>43891</v>
      </c>
      <c r="C48" s="6" t="s">
        <v>225</v>
      </c>
      <c r="E48" s="6" t="s">
        <v>2240</v>
      </c>
      <c r="F48" s="6" t="s">
        <v>2241</v>
      </c>
      <c r="G48" s="6" t="s">
        <v>726</v>
      </c>
    </row>
    <row r="49" spans="1:7" x14ac:dyDescent="0.35">
      <c r="A49" s="6" t="s">
        <v>2229</v>
      </c>
      <c r="B49" s="9">
        <v>43891</v>
      </c>
      <c r="C49" s="6" t="s">
        <v>174</v>
      </c>
      <c r="E49" s="6" t="s">
        <v>2242</v>
      </c>
      <c r="G49" s="6" t="s">
        <v>726</v>
      </c>
    </row>
    <row r="50" spans="1:7" x14ac:dyDescent="0.35">
      <c r="A50" s="6" t="s">
        <v>2229</v>
      </c>
      <c r="B50" s="9">
        <v>43894</v>
      </c>
      <c r="C50" s="6" t="s">
        <v>2249</v>
      </c>
      <c r="D50" s="6" t="s">
        <v>2249</v>
      </c>
      <c r="E50" s="6" t="s">
        <v>2250</v>
      </c>
      <c r="F50" s="6" t="s">
        <v>2251</v>
      </c>
      <c r="G50" s="6" t="s">
        <v>726</v>
      </c>
    </row>
    <row r="51" spans="1:7" x14ac:dyDescent="0.35">
      <c r="A51" s="6" t="s">
        <v>2268</v>
      </c>
      <c r="B51" s="9">
        <v>43913</v>
      </c>
      <c r="C51" s="6" t="s">
        <v>104</v>
      </c>
      <c r="D51" s="6" t="s">
        <v>2252</v>
      </c>
      <c r="E51" s="6" t="s">
        <v>2253</v>
      </c>
      <c r="F51" s="6" t="s">
        <v>2254</v>
      </c>
      <c r="G51" s="6" t="s">
        <v>726</v>
      </c>
    </row>
    <row r="52" spans="1:7" ht="29" x14ac:dyDescent="0.35">
      <c r="A52" s="6" t="s">
        <v>2268</v>
      </c>
      <c r="B52" s="9">
        <v>43913</v>
      </c>
      <c r="C52" s="6" t="s">
        <v>244</v>
      </c>
      <c r="E52" s="6" t="s">
        <v>2256</v>
      </c>
      <c r="F52" s="6" t="s">
        <v>2255</v>
      </c>
      <c r="G52" s="6" t="s">
        <v>726</v>
      </c>
    </row>
    <row r="53" spans="1:7" x14ac:dyDescent="0.35">
      <c r="A53" s="6" t="s">
        <v>2268</v>
      </c>
      <c r="B53" s="9">
        <v>43913</v>
      </c>
      <c r="C53" s="6" t="s">
        <v>245</v>
      </c>
      <c r="E53" s="6" t="s">
        <v>328</v>
      </c>
      <c r="F53" s="6" t="s">
        <v>2255</v>
      </c>
      <c r="G53" s="6" t="s">
        <v>726</v>
      </c>
    </row>
    <row r="54" spans="1:7" x14ac:dyDescent="0.35">
      <c r="A54" s="6" t="s">
        <v>2268</v>
      </c>
      <c r="B54" s="9">
        <v>43914</v>
      </c>
      <c r="C54" s="6" t="s">
        <v>71</v>
      </c>
      <c r="F54" s="6" t="s">
        <v>2258</v>
      </c>
      <c r="G54" s="6" t="s">
        <v>726</v>
      </c>
    </row>
    <row r="55" spans="1:7" x14ac:dyDescent="0.35">
      <c r="A55" s="6" t="s">
        <v>2268</v>
      </c>
      <c r="B55" s="9">
        <v>43914</v>
      </c>
      <c r="C55" s="6" t="s">
        <v>2260</v>
      </c>
      <c r="D55" s="6" t="s">
        <v>213</v>
      </c>
      <c r="E55" s="6" t="s">
        <v>2260</v>
      </c>
      <c r="F55" s="6" t="s">
        <v>2264</v>
      </c>
      <c r="G55" s="6" t="s">
        <v>726</v>
      </c>
    </row>
    <row r="56" spans="1:7" x14ac:dyDescent="0.35">
      <c r="A56" s="6" t="s">
        <v>2268</v>
      </c>
      <c r="B56" s="9">
        <v>43914</v>
      </c>
      <c r="C56" s="6" t="s">
        <v>223</v>
      </c>
      <c r="F56" s="6" t="s">
        <v>2267</v>
      </c>
      <c r="G56" s="6" t="s">
        <v>726</v>
      </c>
    </row>
    <row r="57" spans="1:7" x14ac:dyDescent="0.35">
      <c r="A57" s="6" t="s">
        <v>2269</v>
      </c>
      <c r="B57" s="9">
        <v>43935</v>
      </c>
      <c r="C57" s="6" t="s">
        <v>499</v>
      </c>
      <c r="D57" s="6" t="s">
        <v>2270</v>
      </c>
      <c r="E57" s="6" t="s">
        <v>2271</v>
      </c>
      <c r="F57" s="6" t="s">
        <v>2272</v>
      </c>
      <c r="G57" s="6" t="s">
        <v>726</v>
      </c>
    </row>
    <row r="58" spans="1:7" x14ac:dyDescent="0.35">
      <c r="A58" s="6" t="s">
        <v>2269</v>
      </c>
      <c r="B58" s="9">
        <v>43935</v>
      </c>
      <c r="C58" s="6" t="s">
        <v>500</v>
      </c>
      <c r="D58" s="6" t="s">
        <v>2270</v>
      </c>
      <c r="E58" s="6" t="s">
        <v>2271</v>
      </c>
      <c r="F58" s="6" t="s">
        <v>2272</v>
      </c>
      <c r="G58" s="6" t="s">
        <v>726</v>
      </c>
    </row>
    <row r="59" spans="1:7" x14ac:dyDescent="0.35">
      <c r="A59" s="6" t="s">
        <v>2279</v>
      </c>
      <c r="B59" s="9">
        <v>44025</v>
      </c>
      <c r="C59" s="6" t="s">
        <v>5</v>
      </c>
      <c r="D59" s="6" t="s">
        <v>2280</v>
      </c>
      <c r="E59" s="6" t="s">
        <v>2281</v>
      </c>
      <c r="F59" s="6" t="s">
        <v>2282</v>
      </c>
      <c r="G59" s="6" t="s">
        <v>726</v>
      </c>
    </row>
    <row r="60" spans="1:7" x14ac:dyDescent="0.35">
      <c r="A60" s="6" t="s">
        <v>2279</v>
      </c>
      <c r="B60" s="9">
        <v>44106</v>
      </c>
      <c r="C60" s="6" t="s">
        <v>5</v>
      </c>
      <c r="D60" s="6" t="s">
        <v>2285</v>
      </c>
      <c r="E60" s="6" t="s">
        <v>2283</v>
      </c>
      <c r="G60" s="6" t="s">
        <v>2284</v>
      </c>
    </row>
    <row r="61" spans="1:7" x14ac:dyDescent="0.35">
      <c r="A61" s="6" t="s">
        <v>2279</v>
      </c>
      <c r="B61" s="9">
        <v>44134</v>
      </c>
      <c r="C61" s="6" t="s">
        <v>2290</v>
      </c>
      <c r="D61" s="6" t="s">
        <v>2287</v>
      </c>
      <c r="E61" s="6" t="s">
        <v>2288</v>
      </c>
      <c r="F61" s="6" t="s">
        <v>2289</v>
      </c>
      <c r="G61" s="6" t="s">
        <v>2284</v>
      </c>
    </row>
    <row r="62" spans="1:7" x14ac:dyDescent="0.35">
      <c r="A62" s="6" t="s">
        <v>2279</v>
      </c>
      <c r="B62" s="9">
        <v>44138</v>
      </c>
      <c r="C62" s="6" t="s">
        <v>628</v>
      </c>
      <c r="D62" s="6" t="s">
        <v>2291</v>
      </c>
      <c r="E62" s="6" t="s">
        <v>2292</v>
      </c>
      <c r="F62" s="6" t="s">
        <v>2293</v>
      </c>
      <c r="G62" s="6" t="s">
        <v>2284</v>
      </c>
    </row>
    <row r="63" spans="1:7" ht="29" x14ac:dyDescent="0.35">
      <c r="A63" s="144" t="s">
        <v>2279</v>
      </c>
      <c r="B63" s="9">
        <v>44161</v>
      </c>
      <c r="C63" s="6" t="s">
        <v>2296</v>
      </c>
      <c r="D63" s="6" t="s">
        <v>2294</v>
      </c>
      <c r="E63" s="6" t="s">
        <v>2298</v>
      </c>
      <c r="F63" s="6" t="s">
        <v>2295</v>
      </c>
      <c r="G63" s="6" t="s">
        <v>2284</v>
      </c>
    </row>
    <row r="64" spans="1:7" ht="29" x14ac:dyDescent="0.35">
      <c r="A64" s="144" t="s">
        <v>2279</v>
      </c>
      <c r="B64" s="9">
        <v>44165</v>
      </c>
      <c r="C64" s="6" t="s">
        <v>541</v>
      </c>
      <c r="D64" s="6" t="s">
        <v>2294</v>
      </c>
      <c r="E64" s="6" t="s">
        <v>2298</v>
      </c>
      <c r="F64" s="6" t="s">
        <v>2299</v>
      </c>
      <c r="G64" s="6" t="s">
        <v>2284</v>
      </c>
    </row>
    <row r="65" spans="1:7" ht="29" x14ac:dyDescent="0.35">
      <c r="A65" s="144" t="s">
        <v>2279</v>
      </c>
      <c r="B65" s="9">
        <v>44165</v>
      </c>
      <c r="C65" s="6" t="s">
        <v>2297</v>
      </c>
      <c r="D65" s="6" t="s">
        <v>2294</v>
      </c>
      <c r="E65" s="6" t="s">
        <v>2298</v>
      </c>
      <c r="F65" s="6" t="s">
        <v>2299</v>
      </c>
      <c r="G65" s="6" t="s">
        <v>2284</v>
      </c>
    </row>
    <row r="66" spans="1:7" ht="29" x14ac:dyDescent="0.35">
      <c r="A66" s="144" t="s">
        <v>2301</v>
      </c>
      <c r="B66" s="9">
        <v>44216</v>
      </c>
      <c r="C66" s="6" t="s">
        <v>568</v>
      </c>
      <c r="D66" s="6" t="s">
        <v>2303</v>
      </c>
      <c r="E66" s="6" t="s">
        <v>2302</v>
      </c>
      <c r="F66" s="6" t="s">
        <v>2304</v>
      </c>
      <c r="G66" s="6" t="s">
        <v>2284</v>
      </c>
    </row>
    <row r="67" spans="1:7" x14ac:dyDescent="0.35">
      <c r="A67" s="144" t="s">
        <v>2301</v>
      </c>
      <c r="B67" s="9">
        <v>44216</v>
      </c>
      <c r="C67" s="6" t="s">
        <v>2305</v>
      </c>
      <c r="D67" s="6" t="s">
        <v>2307</v>
      </c>
      <c r="F67" s="6" t="s">
        <v>2306</v>
      </c>
      <c r="G67" s="6" t="s">
        <v>2284</v>
      </c>
    </row>
    <row r="68" spans="1:7" ht="29" x14ac:dyDescent="0.35">
      <c r="A68" s="144" t="s">
        <v>2301</v>
      </c>
      <c r="B68" s="9">
        <v>44216</v>
      </c>
      <c r="C68" s="6" t="s">
        <v>618</v>
      </c>
      <c r="D68" s="6" t="s">
        <v>618</v>
      </c>
      <c r="E68" s="6" t="s">
        <v>2314</v>
      </c>
      <c r="F68" s="6" t="s">
        <v>2313</v>
      </c>
      <c r="G68" s="6" t="s">
        <v>2284</v>
      </c>
    </row>
    <row r="69" spans="1:7" ht="43.5" x14ac:dyDescent="0.35">
      <c r="A69" s="144" t="s">
        <v>2301</v>
      </c>
      <c r="B69" s="9">
        <v>44223</v>
      </c>
      <c r="C69" s="6" t="s">
        <v>2316</v>
      </c>
      <c r="D69" s="6" t="s">
        <v>2318</v>
      </c>
      <c r="E69" s="6" t="s">
        <v>2319</v>
      </c>
      <c r="F69" s="6" t="s">
        <v>2317</v>
      </c>
      <c r="G69" s="6" t="s">
        <v>2284</v>
      </c>
    </row>
    <row r="70" spans="1:7" x14ac:dyDescent="0.35">
      <c r="A70" s="144" t="s">
        <v>2322</v>
      </c>
      <c r="B70" s="9">
        <v>44337</v>
      </c>
      <c r="C70" s="6" t="s">
        <v>2323</v>
      </c>
      <c r="E70" s="6" t="s">
        <v>2324</v>
      </c>
      <c r="F70" s="6" t="s">
        <v>2325</v>
      </c>
      <c r="G70" s="6" t="s">
        <v>726</v>
      </c>
    </row>
    <row r="71" spans="1:7" ht="29" x14ac:dyDescent="0.35">
      <c r="A71" s="144" t="s">
        <v>2328</v>
      </c>
      <c r="B71" s="9">
        <v>44371</v>
      </c>
      <c r="C71" s="6" t="s">
        <v>913</v>
      </c>
      <c r="D71" s="6" t="s">
        <v>2329</v>
      </c>
      <c r="E71" s="6" t="s">
        <v>329</v>
      </c>
      <c r="F71" s="6" t="s">
        <v>2330</v>
      </c>
      <c r="G71" s="6" t="s">
        <v>726</v>
      </c>
    </row>
    <row r="72" spans="1:7" ht="29" x14ac:dyDescent="0.35">
      <c r="A72" s="144" t="s">
        <v>2328</v>
      </c>
      <c r="B72" s="9">
        <v>44371</v>
      </c>
      <c r="C72" s="6" t="s">
        <v>262</v>
      </c>
      <c r="D72" s="6" t="s">
        <v>2329</v>
      </c>
      <c r="E72" s="6" t="s">
        <v>329</v>
      </c>
      <c r="F72" s="6" t="s">
        <v>2330</v>
      </c>
      <c r="G72" s="6" t="s">
        <v>726</v>
      </c>
    </row>
    <row r="73" spans="1:7" x14ac:dyDescent="0.35">
      <c r="A73" s="144" t="s">
        <v>2328</v>
      </c>
      <c r="B73" s="9">
        <v>44371</v>
      </c>
      <c r="C73" s="6" t="s">
        <v>244</v>
      </c>
      <c r="E73" s="6" t="s">
        <v>329</v>
      </c>
      <c r="F73" s="6" t="s">
        <v>2331</v>
      </c>
      <c r="G73" s="6" t="s">
        <v>726</v>
      </c>
    </row>
    <row r="74" spans="1:7" ht="29" x14ac:dyDescent="0.35">
      <c r="A74" s="144" t="s">
        <v>2328</v>
      </c>
      <c r="B74" s="9">
        <v>44371</v>
      </c>
      <c r="C74" s="6" t="s">
        <v>535</v>
      </c>
      <c r="D74" s="6" t="s">
        <v>2333</v>
      </c>
      <c r="E74" s="6" t="s">
        <v>2334</v>
      </c>
      <c r="F74" s="6" t="s">
        <v>2338</v>
      </c>
      <c r="G74" s="6" t="s">
        <v>726</v>
      </c>
    </row>
    <row r="75" spans="1:7" ht="29" x14ac:dyDescent="0.35">
      <c r="A75" s="6" t="s">
        <v>2339</v>
      </c>
      <c r="B75" s="9">
        <v>44410</v>
      </c>
      <c r="C75" s="6" t="s">
        <v>544</v>
      </c>
      <c r="D75" s="6" t="s">
        <v>2336</v>
      </c>
      <c r="E75" s="6" t="s">
        <v>2337</v>
      </c>
      <c r="F75" s="6" t="s">
        <v>2338</v>
      </c>
      <c r="G75" s="6" t="s">
        <v>726</v>
      </c>
    </row>
    <row r="76" spans="1:7" x14ac:dyDescent="0.35">
      <c r="A76" s="6" t="s">
        <v>2339</v>
      </c>
      <c r="B76" s="9">
        <v>44410</v>
      </c>
      <c r="C76" s="6" t="s">
        <v>2347</v>
      </c>
      <c r="E76" s="6" t="s">
        <v>2356</v>
      </c>
      <c r="G76" s="6" t="s">
        <v>726</v>
      </c>
    </row>
    <row r="77" spans="1:7" x14ac:dyDescent="0.35">
      <c r="A77" s="6" t="s">
        <v>2339</v>
      </c>
      <c r="B77" s="9">
        <v>44410</v>
      </c>
      <c r="C77" s="6" t="s">
        <v>2352</v>
      </c>
      <c r="E77" s="6" t="s">
        <v>2356</v>
      </c>
      <c r="G77" s="6" t="s">
        <v>726</v>
      </c>
    </row>
    <row r="78" spans="1:7" ht="29" x14ac:dyDescent="0.35">
      <c r="A78" s="6" t="s">
        <v>2379</v>
      </c>
      <c r="B78" s="9">
        <v>44435</v>
      </c>
      <c r="C78" s="6" t="s">
        <v>2377</v>
      </c>
      <c r="D78" s="6" t="s">
        <v>2377</v>
      </c>
      <c r="E78" s="6" t="s">
        <v>2360</v>
      </c>
      <c r="F78" s="6" t="s">
        <v>2380</v>
      </c>
      <c r="G78" s="6" t="s">
        <v>726</v>
      </c>
    </row>
    <row r="79" spans="1:7" ht="29" x14ac:dyDescent="0.35">
      <c r="A79" s="6" t="s">
        <v>2379</v>
      </c>
      <c r="B79" s="9">
        <v>44435</v>
      </c>
      <c r="C79" s="6" t="s">
        <v>643</v>
      </c>
      <c r="D79" s="6" t="s">
        <v>643</v>
      </c>
      <c r="E79" s="6" t="s">
        <v>2365</v>
      </c>
      <c r="F79" s="6" t="s">
        <v>2380</v>
      </c>
      <c r="G79" s="6" t="s">
        <v>726</v>
      </c>
    </row>
    <row r="80" spans="1:7" ht="29" x14ac:dyDescent="0.35">
      <c r="A80" s="6" t="s">
        <v>2379</v>
      </c>
      <c r="B80" s="9">
        <v>44435</v>
      </c>
      <c r="C80" s="6" t="s">
        <v>644</v>
      </c>
      <c r="D80" s="6" t="s">
        <v>644</v>
      </c>
      <c r="E80" s="6" t="s">
        <v>2370</v>
      </c>
      <c r="F80" s="6" t="s">
        <v>2380</v>
      </c>
      <c r="G80" s="6" t="s">
        <v>726</v>
      </c>
    </row>
    <row r="81" spans="1:7" ht="29" x14ac:dyDescent="0.35">
      <c r="A81" s="6" t="s">
        <v>2379</v>
      </c>
      <c r="B81" s="9">
        <v>44435</v>
      </c>
      <c r="C81" s="6" t="s">
        <v>2378</v>
      </c>
      <c r="D81" s="6" t="s">
        <v>2378</v>
      </c>
      <c r="E81" s="6" t="s">
        <v>2374</v>
      </c>
      <c r="F81" s="6" t="s">
        <v>2380</v>
      </c>
      <c r="G81" s="6" t="s">
        <v>726</v>
      </c>
    </row>
    <row r="82" spans="1:7" x14ac:dyDescent="0.35">
      <c r="A82" s="6" t="s">
        <v>2379</v>
      </c>
      <c r="B82" s="9">
        <v>44435</v>
      </c>
      <c r="C82" s="6" t="s">
        <v>639</v>
      </c>
      <c r="D82" s="6" t="s">
        <v>2381</v>
      </c>
      <c r="E82" s="6" t="s">
        <v>2382</v>
      </c>
      <c r="F82" s="6" t="s">
        <v>2383</v>
      </c>
      <c r="G82" s="6" t="s">
        <v>726</v>
      </c>
    </row>
    <row r="83" spans="1:7" ht="29" x14ac:dyDescent="0.35">
      <c r="A83" s="146" t="s">
        <v>2390</v>
      </c>
      <c r="B83" s="9">
        <v>44481</v>
      </c>
      <c r="C83" s="6" t="s">
        <v>2386</v>
      </c>
      <c r="D83" s="146" t="s">
        <v>1761</v>
      </c>
      <c r="E83" s="6" t="s">
        <v>2392</v>
      </c>
      <c r="F83" s="6" t="s">
        <v>2404</v>
      </c>
      <c r="G83" s="6" t="s">
        <v>2391</v>
      </c>
    </row>
    <row r="84" spans="1:7" ht="29" x14ac:dyDescent="0.35">
      <c r="A84" s="146" t="s">
        <v>2410</v>
      </c>
      <c r="B84" s="9">
        <v>44519</v>
      </c>
      <c r="C84" s="6" t="s">
        <v>471</v>
      </c>
      <c r="D84" s="146" t="s">
        <v>1761</v>
      </c>
      <c r="E84" s="6" t="s">
        <v>2392</v>
      </c>
      <c r="F84" s="6" t="s">
        <v>2405</v>
      </c>
      <c r="G84" s="6" t="s">
        <v>2391</v>
      </c>
    </row>
    <row r="85" spans="1:7" ht="43.5" x14ac:dyDescent="0.35">
      <c r="A85" s="146" t="s">
        <v>2410</v>
      </c>
      <c r="B85" s="9">
        <v>44519</v>
      </c>
      <c r="C85" s="6" t="s">
        <v>472</v>
      </c>
      <c r="D85" s="146" t="s">
        <v>1761</v>
      </c>
      <c r="E85" s="6" t="s">
        <v>2392</v>
      </c>
      <c r="F85" s="6" t="s">
        <v>2406</v>
      </c>
      <c r="G85" s="6" t="s">
        <v>2391</v>
      </c>
    </row>
    <row r="86" spans="1:7" x14ac:dyDescent="0.35">
      <c r="A86" s="146" t="s">
        <v>2410</v>
      </c>
      <c r="B86" s="9">
        <v>44519</v>
      </c>
      <c r="C86" s="6" t="s">
        <v>2407</v>
      </c>
      <c r="D86" s="6" t="s">
        <v>2408</v>
      </c>
      <c r="E86" s="6" t="s">
        <v>2409</v>
      </c>
      <c r="G86" s="6" t="s">
        <v>2391</v>
      </c>
    </row>
    <row r="87" spans="1:7" x14ac:dyDescent="0.35">
      <c r="A87" s="146" t="s">
        <v>2410</v>
      </c>
      <c r="B87" s="9">
        <v>44519</v>
      </c>
      <c r="C87" s="6" t="s">
        <v>645</v>
      </c>
      <c r="D87" s="6" t="s">
        <v>2408</v>
      </c>
      <c r="E87" s="6" t="s">
        <v>2409</v>
      </c>
      <c r="G87" s="6" t="s">
        <v>2391</v>
      </c>
    </row>
    <row r="88" spans="1:7" ht="29" x14ac:dyDescent="0.35">
      <c r="A88" s="146" t="s">
        <v>2403</v>
      </c>
      <c r="B88" s="9">
        <v>44526</v>
      </c>
      <c r="C88" s="6" t="s">
        <v>537</v>
      </c>
      <c r="D88" s="6" t="s">
        <v>2411</v>
      </c>
      <c r="E88" s="6" t="s">
        <v>1761</v>
      </c>
      <c r="F88" s="6" t="s">
        <v>2414</v>
      </c>
      <c r="G88" s="6" t="s">
        <v>2391</v>
      </c>
    </row>
    <row r="89" spans="1:7" ht="29" x14ac:dyDescent="0.35">
      <c r="A89" s="146" t="s">
        <v>2403</v>
      </c>
      <c r="B89" s="9">
        <v>44526</v>
      </c>
      <c r="C89" s="6" t="s">
        <v>541</v>
      </c>
      <c r="D89" s="6" t="s">
        <v>2411</v>
      </c>
      <c r="E89" s="6" t="s">
        <v>1761</v>
      </c>
      <c r="F89" s="6" t="s">
        <v>2414</v>
      </c>
      <c r="G89" s="6" t="s">
        <v>2391</v>
      </c>
    </row>
    <row r="90" spans="1:7" x14ac:dyDescent="0.35">
      <c r="A90" s="146" t="s">
        <v>2403</v>
      </c>
      <c r="B90" s="9">
        <v>44526</v>
      </c>
      <c r="C90" s="6" t="s">
        <v>543</v>
      </c>
      <c r="D90" s="6" t="s">
        <v>2412</v>
      </c>
      <c r="E90" s="6" t="s">
        <v>1761</v>
      </c>
      <c r="F90" s="6" t="s">
        <v>2414</v>
      </c>
      <c r="G90" s="6" t="s">
        <v>2391</v>
      </c>
    </row>
    <row r="91" spans="1:7" ht="29" x14ac:dyDescent="0.35">
      <c r="A91" s="146" t="s">
        <v>2403</v>
      </c>
      <c r="B91" s="9">
        <v>44526</v>
      </c>
      <c r="C91" s="6" t="s">
        <v>544</v>
      </c>
      <c r="D91" s="6" t="s">
        <v>2413</v>
      </c>
      <c r="E91" s="6" t="s">
        <v>950</v>
      </c>
      <c r="F91" s="6" t="s">
        <v>2414</v>
      </c>
      <c r="G91" s="6" t="s">
        <v>2391</v>
      </c>
    </row>
    <row r="92" spans="1:7" x14ac:dyDescent="0.35">
      <c r="A92" s="6" t="s">
        <v>2420</v>
      </c>
      <c r="B92" s="9">
        <v>44585</v>
      </c>
      <c r="C92" s="6" t="s">
        <v>2418</v>
      </c>
      <c r="D92" s="6" t="s">
        <v>899</v>
      </c>
      <c r="E92" s="6" t="s">
        <v>2418</v>
      </c>
      <c r="F92" s="6" t="s">
        <v>2421</v>
      </c>
      <c r="G92" s="6" t="s">
        <v>2422</v>
      </c>
    </row>
    <row r="93" spans="1:7" ht="29" x14ac:dyDescent="0.35">
      <c r="A93" s="6" t="s">
        <v>2420</v>
      </c>
      <c r="B93" s="9">
        <v>44585</v>
      </c>
      <c r="C93" s="6" t="s">
        <v>2419</v>
      </c>
      <c r="D93" s="6" t="s">
        <v>2386</v>
      </c>
      <c r="E93" s="6" t="s">
        <v>2419</v>
      </c>
      <c r="F93" s="6" t="s">
        <v>2421</v>
      </c>
      <c r="G93" s="6" t="s">
        <v>2422</v>
      </c>
    </row>
    <row r="94" spans="1:7" x14ac:dyDescent="0.35">
      <c r="A94" s="6" t="s">
        <v>2420</v>
      </c>
      <c r="B94" s="9">
        <v>44585</v>
      </c>
      <c r="C94" s="6" t="s">
        <v>472</v>
      </c>
      <c r="D94" s="6" t="s">
        <v>2423</v>
      </c>
      <c r="E94" s="6" t="s">
        <v>2424</v>
      </c>
      <c r="G94" s="6" t="s">
        <v>2422</v>
      </c>
    </row>
    <row r="95" spans="1:7" ht="29" x14ac:dyDescent="0.35">
      <c r="A95" s="6" t="s">
        <v>2420</v>
      </c>
      <c r="B95" s="9">
        <v>44585</v>
      </c>
      <c r="C95" s="6" t="s">
        <v>2425</v>
      </c>
      <c r="D95" s="6" t="s">
        <v>2423</v>
      </c>
      <c r="E95" s="6" t="s">
        <v>2424</v>
      </c>
      <c r="G95" s="6" t="s">
        <v>2422</v>
      </c>
    </row>
    <row r="96" spans="1:7" ht="72.5" x14ac:dyDescent="0.35">
      <c r="A96" s="149" t="s">
        <v>2440</v>
      </c>
      <c r="B96" s="9">
        <v>44606</v>
      </c>
      <c r="C96" s="6" t="s">
        <v>2297</v>
      </c>
      <c r="D96" s="6" t="s">
        <v>2297</v>
      </c>
      <c r="E96" s="6" t="s">
        <v>2437</v>
      </c>
      <c r="F96" s="6" t="s">
        <v>2439</v>
      </c>
      <c r="G96" s="6" t="s">
        <v>2427</v>
      </c>
    </row>
    <row r="97" spans="1:7" ht="29" x14ac:dyDescent="0.35">
      <c r="A97" s="149" t="s">
        <v>2440</v>
      </c>
      <c r="B97" s="9">
        <v>44606</v>
      </c>
      <c r="C97" s="6" t="s">
        <v>544</v>
      </c>
      <c r="D97" s="6" t="s">
        <v>950</v>
      </c>
      <c r="E97" s="6" t="s">
        <v>2413</v>
      </c>
      <c r="F97" s="6" t="s">
        <v>2428</v>
      </c>
      <c r="G97" s="6" t="s">
        <v>2427</v>
      </c>
    </row>
    <row r="98" spans="1:7" x14ac:dyDescent="0.35">
      <c r="A98" s="149" t="s">
        <v>2440</v>
      </c>
      <c r="B98" s="9">
        <v>44606</v>
      </c>
      <c r="C98" s="6" t="s">
        <v>350</v>
      </c>
      <c r="D98" s="6" t="s">
        <v>1761</v>
      </c>
      <c r="E98" s="6" t="s">
        <v>2431</v>
      </c>
      <c r="F98" s="6" t="s">
        <v>2438</v>
      </c>
      <c r="G98" s="6" t="s">
        <v>2427</v>
      </c>
    </row>
    <row r="99" spans="1:7" ht="29" x14ac:dyDescent="0.35">
      <c r="A99" s="149" t="s">
        <v>2448</v>
      </c>
      <c r="B99" s="9">
        <v>44617</v>
      </c>
      <c r="C99" s="6" t="s">
        <v>421</v>
      </c>
      <c r="D99" s="6" t="s">
        <v>1761</v>
      </c>
      <c r="E99" s="6" t="s">
        <v>2443</v>
      </c>
      <c r="F99" s="6" t="s">
        <v>2441</v>
      </c>
      <c r="G99" s="6" t="s">
        <v>2427</v>
      </c>
    </row>
    <row r="100" spans="1:7" ht="58" x14ac:dyDescent="0.35">
      <c r="A100" s="149" t="s">
        <v>2448</v>
      </c>
      <c r="B100" s="9">
        <v>44623</v>
      </c>
      <c r="C100" s="6" t="s">
        <v>1761</v>
      </c>
      <c r="E100" s="6" t="s">
        <v>2444</v>
      </c>
      <c r="F100" s="6" t="s">
        <v>2449</v>
      </c>
      <c r="G100" s="6" t="s">
        <v>2422</v>
      </c>
    </row>
    <row r="101" spans="1:7" x14ac:dyDescent="0.35">
      <c r="A101" s="6" t="s">
        <v>2452</v>
      </c>
      <c r="B101" s="9">
        <v>44634</v>
      </c>
      <c r="C101" s="6" t="s">
        <v>350</v>
      </c>
      <c r="F101" s="6" t="s">
        <v>2451</v>
      </c>
      <c r="G101" s="6" t="s">
        <v>2427</v>
      </c>
    </row>
    <row r="102" spans="1:7" ht="29" x14ac:dyDescent="0.35">
      <c r="A102" s="6" t="s">
        <v>2452</v>
      </c>
      <c r="B102" s="9">
        <v>44634</v>
      </c>
      <c r="C102" s="6" t="s">
        <v>2457</v>
      </c>
      <c r="F102" s="6" t="s">
        <v>2455</v>
      </c>
      <c r="G102" s="6" t="s">
        <v>2427</v>
      </c>
    </row>
    <row r="103" spans="1:7" x14ac:dyDescent="0.35">
      <c r="A103" s="6" t="s">
        <v>2452</v>
      </c>
      <c r="B103" s="9">
        <v>44634</v>
      </c>
      <c r="C103" s="6" t="s">
        <v>2457</v>
      </c>
      <c r="D103" s="6" t="s">
        <v>2456</v>
      </c>
      <c r="E103" s="6" t="s">
        <v>2454</v>
      </c>
      <c r="F103" s="6" t="s">
        <v>2421</v>
      </c>
      <c r="G103" s="6" t="s">
        <v>2427</v>
      </c>
    </row>
    <row r="104" spans="1:7" x14ac:dyDescent="0.35">
      <c r="A104" s="6" t="s">
        <v>2469</v>
      </c>
      <c r="B104" s="9">
        <v>44665</v>
      </c>
      <c r="C104" s="6" t="s">
        <v>423</v>
      </c>
      <c r="F104" s="6" t="s">
        <v>2470</v>
      </c>
      <c r="G104" s="6" t="s">
        <v>2422</v>
      </c>
    </row>
    <row r="105" spans="1:7" x14ac:dyDescent="0.35">
      <c r="A105" s="6" t="s">
        <v>2469</v>
      </c>
      <c r="B105" s="9">
        <v>44665</v>
      </c>
      <c r="C105" s="9" t="s">
        <v>1761</v>
      </c>
      <c r="D105" s="6" t="s">
        <v>1761</v>
      </c>
      <c r="E105" s="6" t="s">
        <v>1761</v>
      </c>
      <c r="F105" s="6" t="s">
        <v>2471</v>
      </c>
      <c r="G105" s="6" t="s">
        <v>2422</v>
      </c>
    </row>
    <row r="106" spans="1:7" x14ac:dyDescent="0.35">
      <c r="A106" s="6" t="s">
        <v>2469</v>
      </c>
      <c r="B106" s="9">
        <v>44665</v>
      </c>
      <c r="C106" s="6" t="s">
        <v>506</v>
      </c>
      <c r="D106" s="50" t="s">
        <v>681</v>
      </c>
      <c r="E106" s="6" t="s">
        <v>2472</v>
      </c>
      <c r="F106" s="6" t="s">
        <v>2473</v>
      </c>
      <c r="G106" s="6" t="s">
        <v>2422</v>
      </c>
    </row>
    <row r="107" spans="1:7" ht="29" x14ac:dyDescent="0.35">
      <c r="A107" s="6" t="s">
        <v>2480</v>
      </c>
      <c r="B107" s="9">
        <v>44791</v>
      </c>
      <c r="C107" s="6" t="s">
        <v>1761</v>
      </c>
      <c r="D107" s="6" t="s">
        <v>1761</v>
      </c>
      <c r="E107" s="6" t="s">
        <v>1761</v>
      </c>
      <c r="F107" s="6" t="s">
        <v>2481</v>
      </c>
      <c r="G107" s="151" t="s">
        <v>2422</v>
      </c>
    </row>
  </sheetData>
  <phoneticPr fontId="23"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 ma:contentTypeID="0x010100A617CCBB70210F4D884350A383C2D8DB" ma:contentTypeVersion="13" ma:contentTypeDescription="Create a new document." ma:contentTypeScope="" ma:versionID="9757577be092a283b79064efa57d719c">
  <xsd:schema xmlns:xsd="http://www.w3.org/2001/XMLSchema" xmlns:xs="http://www.w3.org/2001/XMLSchema" xmlns:p="http://schemas.microsoft.com/office/2006/metadata/properties" xmlns:ns2="c603188c-d221-4dfd-84f6-ffd3b72efb60" xmlns:ns3="a3033a47-d83b-470d-a0cc-e52390ddf297" targetNamespace="http://schemas.microsoft.com/office/2006/metadata/properties" ma:root="true" ma:fieldsID="a6720a79e669d89208b45037c6a0b0c2" ns2:_="" ns3:_="">
    <xsd:import namespace="c603188c-d221-4dfd-84f6-ffd3b72efb60"/>
    <xsd:import namespace="a3033a47-d83b-470d-a0cc-e52390ddf2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03188c-d221-4dfd-84f6-ffd3b72efb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033a47-d83b-470d-a0cc-e52390ddf29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2013F9-6CF7-4B49-8A1E-1AFA1DD5F2FA}">
  <ds:schemaRefs>
    <ds:schemaRef ds:uri="http://schemas.microsoft.com/sharepoint/v3/contenttype/forms"/>
  </ds:schemaRefs>
</ds:datastoreItem>
</file>

<file path=customXml/itemProps2.xml><?xml version="1.0" encoding="utf-8"?>
<ds:datastoreItem xmlns:ds="http://schemas.openxmlformats.org/officeDocument/2006/customXml" ds:itemID="{B51CF07D-46A1-4A84-954F-E96FA0D76532}">
  <ds:schemaRefs>
    <ds:schemaRef ds:uri="http://schemas.microsoft.com/office/2006/metadata/customXsn"/>
  </ds:schemaRefs>
</ds:datastoreItem>
</file>

<file path=customXml/itemProps3.xml><?xml version="1.0" encoding="utf-8"?>
<ds:datastoreItem xmlns:ds="http://schemas.openxmlformats.org/officeDocument/2006/customXml" ds:itemID="{9B1B02E5-5C77-4ADC-8129-60BED7189DDC}"/>
</file>

<file path=customXml/itemProps4.xml><?xml version="1.0" encoding="utf-8"?>
<ds:datastoreItem xmlns:ds="http://schemas.openxmlformats.org/officeDocument/2006/customXml" ds:itemID="{A6D9FD9A-FD5E-4CF4-94AF-5BBE89A7500B}">
  <ds:schemaRefs>
    <ds:schemaRef ds:uri="http://purl.org/dc/elements/1.1/"/>
    <ds:schemaRef ds:uri="http://schemas.microsoft.com/office/2006/metadata/properties"/>
    <ds:schemaRef ds:uri="http://schemas.openxmlformats.org/package/2006/metadata/core-properties"/>
    <ds:schemaRef ds:uri="87acde7b-1ea9-4d03-b7a7-830a10bac8b3"/>
    <ds:schemaRef ds:uri="http://purl.org/dc/terms/"/>
    <ds:schemaRef ds:uri="649f32c9-06da-4155-ac05-113f15a2aaf4"/>
    <ds:schemaRef ds:uri="41103913-3109-40f8-979f-5add276ff64b"/>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User guide</vt:lpstr>
      <vt:lpstr>Product Matrix</vt:lpstr>
      <vt:lpstr>Changes log</vt:lpstr>
      <vt:lpstr>'Product Matrix'!Print_Titles</vt:lpstr>
    </vt:vector>
  </TitlesOfParts>
  <Company>Miljömärkning Sverige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Xenofon Lemperos (Svanen)</dc:creator>
  <cp:lastModifiedBy>Benjamin Blomqvist (Svanen)</cp:lastModifiedBy>
  <cp:lastPrinted>2017-09-19T05:09:33Z</cp:lastPrinted>
  <dcterms:created xsi:type="dcterms:W3CDTF">2017-05-18T09:57:35Z</dcterms:created>
  <dcterms:modified xsi:type="dcterms:W3CDTF">2022-08-18T10:55:48Z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0x010100A617CCBB70210F4D884350A383C2D8DB</vt:lpwstr>
  </property>
  <property fmtid="{D5CDD505-2E9C-101B-9397-08002B2CF9AE}" pid="3" name="Gen">
    <vt:lpwstr>73;#3|1aab549b-bd7a-47ec-af49-57ebe931e63f</vt:lpwstr>
  </property>
  <property fmtid="{D5CDD505-2E9C-101B-9397-08002B2CF9AE}" pid="4" name="Product group 001">
    <vt:lpwstr>140;#Small houses, apartment buildings and buildings for schools and pre-schools (089)|ece1914f-95b6-48c1-836d-785bc7a7e8c9</vt:lpwstr>
  </property>
  <property fmtid="{D5CDD505-2E9C-101B-9397-08002B2CF9AE}" pid="5" name="Document Type">
    <vt:lpwstr>638;#Instruction|08911cf7-c3f7-4e0a-9118-1dbd654daea2</vt:lpwstr>
  </property>
</Properties>
</file>